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9"/>
  </bookViews>
  <sheets>
    <sheet name="明细表" sheetId="4" r:id="rId1"/>
  </sheets>
  <externalReferences>
    <externalReference r:id="rId2"/>
  </externalReferences>
  <definedNames>
    <definedName name="_xlnm._FilterDatabase" localSheetId="0" hidden="1">明细表!$A$1:$N$101</definedName>
    <definedName name="_xlnm.Print_Titles" localSheetId="0">明细表!$1:$5</definedName>
    <definedName name="项目分类">[1]项目明细分类表!$A$11:$A$14</definedName>
  </definedNames>
  <calcPr calcId="144525"/>
</workbook>
</file>

<file path=xl/sharedStrings.xml><?xml version="1.0" encoding="utf-8"?>
<sst xmlns="http://schemas.openxmlformats.org/spreadsheetml/2006/main" count="570" uniqueCount="367">
  <si>
    <t>附件</t>
  </si>
  <si>
    <t>民权县2022年统筹整合财政涉农资金项目明细表</t>
  </si>
  <si>
    <t>序号</t>
  </si>
  <si>
    <t>项目名称</t>
  </si>
  <si>
    <t>项目内容</t>
  </si>
  <si>
    <t>补助标准</t>
  </si>
  <si>
    <t>建设地点</t>
  </si>
  <si>
    <t>投入资金规模</t>
  </si>
  <si>
    <t>责任
单位</t>
  </si>
  <si>
    <t>绩效目标</t>
  </si>
  <si>
    <t>备注</t>
  </si>
  <si>
    <t>（建设任务）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</si>
  <si>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</si>
  <si>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</si>
  <si>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</si>
  <si>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</si>
  <si>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</si>
  <si>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</si>
  <si>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</si>
  <si>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资金投入总计</t>
  </si>
  <si>
    <t>一、农业农村基础设施建设类项目合计</t>
  </si>
  <si>
    <t>（一）农村道路建设</t>
  </si>
  <si>
    <t>2022年农村基础设施提升项目</t>
  </si>
  <si>
    <t>建设4.5米宽C30,18cm厚通村道路20.67公里</t>
  </si>
  <si>
    <t>185元/平方米</t>
  </si>
  <si>
    <t>有关乡镇</t>
  </si>
  <si>
    <t>通过项目实施，方便农民群众出行，提升农村道路通行能力。群众满意度达到95%以上。</t>
  </si>
  <si>
    <t>2022年民权县野岗镇孟庄村道路建设项目</t>
  </si>
  <si>
    <t>改造4.5米宽C30,18cm厚通村道路沥青路面2.5公里</t>
  </si>
  <si>
    <t>野岗镇</t>
  </si>
  <si>
    <t>孟庄村</t>
  </si>
  <si>
    <t>野岗镇人民政府</t>
  </si>
  <si>
    <t>2022年民权县北关镇王小楼村道路提升项目</t>
  </si>
  <si>
    <t>建设4.5米宽C30,18cm厚通村道路1.08公里</t>
  </si>
  <si>
    <t>北关镇</t>
  </si>
  <si>
    <t>王小楼村</t>
  </si>
  <si>
    <t>北关镇人民政府</t>
  </si>
  <si>
    <t>2022年民权县北关镇南村至北村、丁道口村道路建设项目</t>
  </si>
  <si>
    <t>南村至北村人行道两侧，其中长1200米，宽5米。丁道口陈土山村内道路建设,其中宽3米、长1.08公里的水泥路,18公分厚。</t>
  </si>
  <si>
    <t>南村、北村、丁道口村</t>
  </si>
  <si>
    <t>2022年民权县王桥镇葛岗集村、蒋柿园村、三里王村、崔庄村道路建设项目</t>
  </si>
  <si>
    <t>建设4.5米宽C30,18cm厚通村道路3公里</t>
  </si>
  <si>
    <t>王桥镇</t>
  </si>
  <si>
    <t>葛岗集村、蒋柿园村、三里王村、崔庄村</t>
  </si>
  <si>
    <t>王桥镇人民政府</t>
  </si>
  <si>
    <t>2022年民权县褚庙乡褚北村道路建设项目</t>
  </si>
  <si>
    <t>建设4.5米宽C30,18cm厚通村道路1.5公里</t>
  </si>
  <si>
    <t>褚庙乡</t>
  </si>
  <si>
    <t>褚北村</t>
  </si>
  <si>
    <t>褚庙乡人民政府</t>
  </si>
  <si>
    <t>2022年民权县孙六镇洪庄村道路建设项目</t>
  </si>
  <si>
    <t>建设4.5米宽C30,18cm厚通村道路1.76公里</t>
  </si>
  <si>
    <t>孙六镇</t>
  </si>
  <si>
    <t>洪庄村</t>
  </si>
  <si>
    <t>孙六镇人民政府</t>
  </si>
  <si>
    <t>2022年民权县孙六镇程庄--吕园村道路建设项目</t>
  </si>
  <si>
    <t>程庄村、吕园村</t>
  </si>
  <si>
    <t>2022年民权县白云寺镇湾子村道路建设项目</t>
  </si>
  <si>
    <t>建设3.5米宽C30,18cm厚沥青混泥土路面3.9公里</t>
  </si>
  <si>
    <t>白云寺镇</t>
  </si>
  <si>
    <t>湾子村</t>
  </si>
  <si>
    <t>白云寺镇人民政府</t>
  </si>
  <si>
    <t>2022年民权县白云寺镇白云寺村道路建设项目</t>
  </si>
  <si>
    <t>建设4.5米宽C30,18mm厚通村道路1.76公里</t>
  </si>
  <si>
    <t>白云寺村</t>
  </si>
  <si>
    <t>2022年民权县白云寺镇尹东村道路配套建设项目</t>
  </si>
  <si>
    <t>建设2米宽C30,18mm厚通村道路1.76公里</t>
  </si>
  <si>
    <t>尹东村</t>
  </si>
  <si>
    <t>2022年民权县双塔镇巴河崖村道路建设项目</t>
  </si>
  <si>
    <t>双塔镇</t>
  </si>
  <si>
    <t>巴河崖村</t>
  </si>
  <si>
    <t>双塔镇人民政府</t>
  </si>
  <si>
    <t>2022年民权县野岗镇郑庄寨村道路建设项目</t>
  </si>
  <si>
    <t>建设4.5米宽C30,18cm厚通村道路1.65公里</t>
  </si>
  <si>
    <t>郑庄寨村</t>
  </si>
  <si>
    <t>2022年民权县双塔镇范楼村道路建设项目</t>
  </si>
  <si>
    <t>范楼村</t>
  </si>
  <si>
    <t>2022年民权县双塔镇牛牧岗村道路建设项目</t>
  </si>
  <si>
    <t>建设4.5米宽C30,18cm厚通村道路3.5公里</t>
  </si>
  <si>
    <t>牛牧岗村</t>
  </si>
  <si>
    <t>伯党乡闫庄-康庄通村道路项目</t>
  </si>
  <si>
    <t>伯党乡</t>
  </si>
  <si>
    <t>闫庄-康庄</t>
  </si>
  <si>
    <t>伯党乡人民政府</t>
  </si>
  <si>
    <t>野岗火烧庙、野南村内道路项目</t>
  </si>
  <si>
    <t>火烧庙村、野南村</t>
  </si>
  <si>
    <t>程庄镇葛庄村内道路</t>
  </si>
  <si>
    <t>程庄镇</t>
  </si>
  <si>
    <t>葛庄村</t>
  </si>
  <si>
    <t>程庄镇人民政府</t>
  </si>
  <si>
    <t>褚庙乡柘桑村内道路</t>
  </si>
  <si>
    <t>建设4.5米宽C30,18cm厚通村道路2.2公里</t>
  </si>
  <si>
    <t>柘桑村</t>
  </si>
  <si>
    <t>2022年民权县伯党乡伯南村、伯西村道路建设项目</t>
  </si>
  <si>
    <t>沥青路面4米宽，长3公里</t>
  </si>
  <si>
    <t>伯南村、伯西村</t>
  </si>
  <si>
    <t>伯党乡政府</t>
  </si>
  <si>
    <t>2022年中、省派第一书记项目</t>
  </si>
  <si>
    <t>新建5米宽、0.15米厚水泥1406米，新建4米宽、0.1米厚水泥路1.42米</t>
  </si>
  <si>
    <t>各乡镇</t>
  </si>
  <si>
    <t>专项</t>
  </si>
  <si>
    <t>2022年野岗镇杨堂村省派第一书记村组道路建设项目</t>
  </si>
  <si>
    <t>新建5米宽、0.15米厚水泥489米，新建4米宽、0.1米厚水泥路472米</t>
  </si>
  <si>
    <t>杨堂村行政村</t>
  </si>
  <si>
    <t>野岗镇政府</t>
  </si>
  <si>
    <t>改善杨堂村及杨堂自然村基础设施建设条件，解决村民的出行难题。群众满意度达到95%以上。</t>
  </si>
  <si>
    <t>2022年野岗镇孟庄村省派第一书记村组道路建设项目</t>
  </si>
  <si>
    <t>新建5米宽、0.15米厚水泥路449米</t>
  </si>
  <si>
    <t>改善孟庄村基础设施建设条件，解决村民的出行难题。群众满意度达到95%以上。</t>
  </si>
  <si>
    <t>2022年王桥镇麻花庄村省派第一书记村组道路建设项目</t>
  </si>
  <si>
    <t>新建5米宽、0.15米厚水泥路468米</t>
  </si>
  <si>
    <t>麻花庄村</t>
  </si>
  <si>
    <t>王桥镇政府</t>
  </si>
  <si>
    <t>改善麻花庄村基础设施建设条件，解决村民的出行难题。群众满意度达到95%以上。</t>
  </si>
  <si>
    <t>2022年民权县补齐农村短板通村道路项目</t>
  </si>
  <si>
    <t>建设通村道路24.08公里</t>
  </si>
  <si>
    <t>乡村振兴局</t>
  </si>
  <si>
    <t>2022年民权县花园乡吴老家村、小丁庄村道路建设项目</t>
  </si>
  <si>
    <t>花园乡</t>
  </si>
  <si>
    <t>吴老家村、小丁庄村</t>
  </si>
  <si>
    <t>2022年民权县程庄镇贺楼村道路建设项目</t>
  </si>
  <si>
    <t>建设4.5米宽C30,18cm厚水泥道路1.8公里</t>
  </si>
  <si>
    <t>贺楼村</t>
  </si>
  <si>
    <t>2022年民权县孙六镇龙门寨村道路建设项目</t>
  </si>
  <si>
    <t>龙门寨村</t>
  </si>
  <si>
    <t>2022年民权县龙塘户庄村、许小楼村道路建设项目</t>
  </si>
  <si>
    <t>龙塘镇</t>
  </si>
  <si>
    <t>户庄村、许小楼村</t>
  </si>
  <si>
    <t>2022年民权县绿洲办事处老城东村、老城西村道路建设项目</t>
  </si>
  <si>
    <t>绿洲街道办事处</t>
  </si>
  <si>
    <t>老城东村、老城西村</t>
  </si>
  <si>
    <t>2022年民权县王庄寨镇杨庄村道路建设项目</t>
  </si>
  <si>
    <t>王庄寨镇</t>
  </si>
  <si>
    <t>杨庄村</t>
  </si>
  <si>
    <t>2022年民权县北关镇南村东村道路建设项目</t>
  </si>
  <si>
    <t>建设4.5米宽C30,18cm厚通村道路1.68公里</t>
  </si>
  <si>
    <t>南村东村</t>
  </si>
  <si>
    <t>2022年民权县老颜集乡陈庄村道路建设项目</t>
  </si>
  <si>
    <t>老颜集乡</t>
  </si>
  <si>
    <t>陈庄村</t>
  </si>
  <si>
    <t>2022年民权县林七乡焦庄村道路建设项目</t>
  </si>
  <si>
    <t>林七乡</t>
  </si>
  <si>
    <t>焦庄村</t>
  </si>
  <si>
    <t>2022年民权县人和镇郝寨村道路建设项目</t>
  </si>
  <si>
    <t>人和镇</t>
  </si>
  <si>
    <t>郝寨村</t>
  </si>
  <si>
    <t>2022年民权县庄子镇老庄村道路建设项目</t>
  </si>
  <si>
    <t>庄子镇</t>
  </si>
  <si>
    <t>老庄村</t>
  </si>
  <si>
    <t>2022年民权县胡集乡小马庄村、丁咀村、陆南村道路建设项目</t>
  </si>
  <si>
    <t>胡集乡</t>
  </si>
  <si>
    <t>小马庄村、丁咀村、陆南村</t>
  </si>
  <si>
    <t>2022年续建民权县农村道路建设项目</t>
  </si>
  <si>
    <t>用于冯楼至靳庄等4.5米宽、18厘米厚交通扶贫道路28.8公里</t>
  </si>
  <si>
    <t>交通局</t>
  </si>
  <si>
    <t>解决周边群众15257个农民群众出行难问题。群众满意度达到95%以上。</t>
  </si>
  <si>
    <t>2022年续建民权县2021年度农村基础设施建设项目</t>
  </si>
  <si>
    <t>续建2021年农村水泥道路，水系联通，污水管网工程。</t>
  </si>
  <si>
    <t>有关单位</t>
  </si>
  <si>
    <t>群众满意度达到95%以上。</t>
  </si>
  <si>
    <t>2022年续建2021年北关镇张道口村道路项目</t>
  </si>
  <si>
    <t>原路面罩5cm厚沥青石子1.5公里</t>
  </si>
  <si>
    <t>100元/平方米</t>
  </si>
  <si>
    <t>张道口村</t>
  </si>
  <si>
    <t>通过项目实施，方便沿线脱贫群众出行，提升农村道路通行能力。群众满意度达到95%以上。</t>
  </si>
  <si>
    <t>2022年续建民权县2021年有机农业示范园水系联通及调蓄建设项目</t>
  </si>
  <si>
    <t>水闸工程8座；桥梁工程29座；圆管涵工程12座；机井工程100眼；渠道6条总长度17.01Km，渠道衬砌651m。</t>
  </si>
  <si>
    <t>北关镇、庄子镇</t>
  </si>
  <si>
    <t>水利局</t>
  </si>
  <si>
    <t>通过项目的实施，有效改善灌溉面积4.0万亩，农作物亩增产120斤，受益农户2610户8812人。群众满意度达到95%以上。</t>
  </si>
  <si>
    <t>2022年续建2021年北关镇西村南村污水管道建设项目</t>
  </si>
  <si>
    <r>
      <rPr>
        <sz val="9"/>
        <rFont val="宋体"/>
        <charset val="134"/>
      </rPr>
      <t>新建直径1米污水主管网 3.8</t>
    </r>
    <r>
      <rPr>
        <sz val="8"/>
        <rFont val="宋体"/>
        <charset val="134"/>
      </rPr>
      <t>公里</t>
    </r>
  </si>
  <si>
    <t>西村、南村</t>
  </si>
  <si>
    <t>解决该村污水乱排放严重污染河道问题，并收集进入污水处理厂处理后达标排放。群众满意度达到95%以上。</t>
  </si>
  <si>
    <t>2022年续建双塔镇秣坡村道路提升改造建设项目</t>
  </si>
  <si>
    <t>新建4米宽沥清道路1.5公里，改造2.48公里</t>
  </si>
  <si>
    <t>秣坡村</t>
  </si>
  <si>
    <t>解决双塔镇秣坡村252人群众出行难问题。群众满意度达到95%以上。</t>
  </si>
  <si>
    <t>2022年民权县花园乡双井村通村公路桥涵加宽项目</t>
  </si>
  <si>
    <t>加宽桥梁两座</t>
  </si>
  <si>
    <t>双井村</t>
  </si>
  <si>
    <t>花园乡人民政府</t>
  </si>
  <si>
    <t>通过项目实施，方便沿线脱贫群众出行，提升农村道路通行能力.群众满意度达到95%以上。</t>
  </si>
  <si>
    <t>2022年民权县龙塘镇寄岗村以工代振公路建设项目</t>
  </si>
  <si>
    <t>新建通村道路3公里，其中4米宽道路1.8公里；3米宽道路1.2公里</t>
  </si>
  <si>
    <t>发改委</t>
  </si>
  <si>
    <t>项目建成后，解决3690人生产生活出行难问题，有力提升乡村振兴。群众满意度达到95%以上。</t>
  </si>
  <si>
    <t>2022年民权县王桥镇李庄、焦庄东村以工代赈公路建设项目</t>
  </si>
  <si>
    <t>新建通村道路3公里，其中4米宽道路2公里；</t>
  </si>
  <si>
    <t>李庄、焦庄东村</t>
  </si>
  <si>
    <t>2022年民权县少数民族发展资金项目</t>
  </si>
  <si>
    <t>修路3780平方米，新建机井5眼</t>
  </si>
  <si>
    <t>伯党乡、北关镇、南华街道办事处等</t>
  </si>
  <si>
    <t>2022年民权县老颜集乡整村推进陈庄社区配套工程建设项目</t>
  </si>
  <si>
    <t>新建水泥沥青道路184米、水泥路面1594米</t>
  </si>
  <si>
    <t>230元/平方米</t>
  </si>
  <si>
    <t>老颜集乡政府</t>
  </si>
  <si>
    <t>改善陈庄村基础设施条件，解决村民的出行难问题。群众满意度达到95%以上。</t>
  </si>
  <si>
    <t>2022年民权县国有林场道路建设及林区内打井项目</t>
  </si>
  <si>
    <t>新建道路宽3米，厚18cm，长0.5公里、机井19眼，深50米、内径50cm</t>
  </si>
  <si>
    <t>县代寨林场</t>
  </si>
  <si>
    <t>代寨</t>
  </si>
  <si>
    <t>林业发展服务中心</t>
  </si>
  <si>
    <t>方便周边农民群众出行，提升国有林场道路通行能力。群众满意度达到95%以上。</t>
  </si>
  <si>
    <r>
      <rPr>
        <b/>
        <sz val="9"/>
        <rFont val="宋体"/>
        <charset val="134"/>
        <scheme val="minor"/>
      </rPr>
      <t>（二）2022年民权县</t>
    </r>
    <r>
      <rPr>
        <b/>
        <sz val="9"/>
        <rFont val="宋体"/>
        <charset val="134"/>
      </rPr>
      <t>农村安全饮水提升项目（水利专项）</t>
    </r>
  </si>
  <si>
    <t>新铺管道13.3KM，新打水源井3眼，机井配套4眼</t>
  </si>
  <si>
    <t>北关镇、人和镇、林七乡、老颜集乡、庄子镇等16个乡镇</t>
  </si>
  <si>
    <t>有关行政村</t>
  </si>
  <si>
    <r>
      <rPr>
        <sz val="9"/>
        <rFont val="宋体"/>
        <charset val="134"/>
        <scheme val="minor"/>
      </rPr>
      <t>改善管网末梢供水压力低的问题。解决37629户群众饮水安全问题。群众满意度达到</t>
    </r>
    <r>
      <rPr>
        <sz val="9"/>
        <rFont val="宋体"/>
        <charset val="134"/>
      </rPr>
      <t>95%以上。</t>
    </r>
  </si>
  <si>
    <t>（三）2022年民权县野岗镇污水处理配套管网建设项目（专项）</t>
  </si>
  <si>
    <t>新建污水管网8000米</t>
  </si>
  <si>
    <t>野北村</t>
  </si>
  <si>
    <r>
      <rPr>
        <sz val="9"/>
        <rFont val="宋体"/>
        <charset val="134"/>
        <scheme val="minor"/>
      </rPr>
      <t>有效解决野岗镇野北村等3个行政村污水处理问题。群众满意度达到</t>
    </r>
    <r>
      <rPr>
        <sz val="9"/>
        <rFont val="宋体"/>
        <charset val="134"/>
      </rPr>
      <t>95%以上。</t>
    </r>
  </si>
  <si>
    <t>（四）2022年民权县标准化水冲式公厕建设项目</t>
  </si>
  <si>
    <t>新建标准式公共水冲式厕所50座</t>
  </si>
  <si>
    <t>人和镇、林七乡、老颜集乡、庄子镇等19个乡镇</t>
  </si>
  <si>
    <t>农业农村局</t>
  </si>
  <si>
    <t>有效解决各乡村无公厕、或旱厕脏臭污水乱流、蚊蝇滋生问题，改善农村人居环境，促进乡村振兴。群众满意度达到95%以上。</t>
  </si>
  <si>
    <t>（五）2022年民权县水系连通河道清淤与配套工程</t>
  </si>
  <si>
    <t>沟渠清淤47.02km，新（重）建提灌站2座、水闸6座、液压坝3座、溢流堰9座，建设桥（涵）22座，维修水闸1座。</t>
  </si>
  <si>
    <r>
      <rPr>
        <sz val="9"/>
        <rFont val="宋体"/>
        <charset val="134"/>
        <scheme val="minor"/>
      </rPr>
      <t>解决该河流长期淤积行洪不畅、通行危桥等问题，方便群众25600人生产生活，提高粮食产量</t>
    </r>
    <r>
      <rPr>
        <sz val="9"/>
        <rFont val="宋体"/>
        <charset val="134"/>
      </rPr>
      <t>50斤/亩以上,增加农业收入。群众满意度达到95%以上。</t>
    </r>
  </si>
  <si>
    <t>（六）2022年民权县中小河流域治理茅草河项目（水利局专项）</t>
  </si>
  <si>
    <t>河道疏浚长度10.797km，范围从双塔镇大曹村至民杞界。拆除重建生产桥6座，桥下护砌4处。</t>
  </si>
  <si>
    <t>通过项目的实施，解决群众农业基础薄弱的问题，实现农业收入稳定和改善生活环境，提高粮食产量50斤/亩以上,增加农业收入。群众满意度达到95%以上。</t>
  </si>
  <si>
    <t>（七）民权县2022年危房改造项目（住建专项）</t>
  </si>
  <si>
    <t>改造2022年新鉴定17个乡镇农村新增危房。C级危房维修10000元以内；D级危房改造12000元—30000元。</t>
  </si>
  <si>
    <t>住建局</t>
  </si>
  <si>
    <r>
      <rPr>
        <sz val="9"/>
        <rFont val="宋体"/>
        <charset val="134"/>
        <scheme val="minor"/>
      </rPr>
      <t>改造17个乡镇农村危房75户，保障农户住房安全。群众满意度达到</t>
    </r>
    <r>
      <rPr>
        <sz val="9"/>
        <rFont val="宋体"/>
        <charset val="134"/>
      </rPr>
      <t>95%以上。</t>
    </r>
  </si>
  <si>
    <t>（八）民权县2022年人居环境提升改造项目</t>
  </si>
  <si>
    <t>39户三类户住房环境改造补助，每户3500元</t>
  </si>
  <si>
    <t>残联</t>
  </si>
  <si>
    <t>改造39户三类户人居环境改造，方便残疾人生活，群众满意度达到95%以上。</t>
  </si>
  <si>
    <t>（九）2022年民权县美丽宜居乡村建设先建后补项目</t>
  </si>
  <si>
    <t>褚庙等乡镇24户2070平方米公共安全住房</t>
  </si>
  <si>
    <t>褚庙等乡镇</t>
  </si>
  <si>
    <t>褚庙等乡镇人民政府</t>
  </si>
  <si>
    <t>解决老弱病残脱贫户及监测对象户安全住房。群众满意度达到95%以上。</t>
  </si>
  <si>
    <t>二、产业发展类项目合计</t>
  </si>
  <si>
    <t>（一）加工流通项目</t>
  </si>
  <si>
    <t>2022年民权县保税物流中心1万吨大型冷库项目</t>
  </si>
  <si>
    <t>建设智能化万吨冷库1座</t>
  </si>
  <si>
    <t>工业园区</t>
  </si>
  <si>
    <t>河南民权保税物流中心服务中心</t>
  </si>
  <si>
    <t>项目建成后，产权量化到所覆盖行政村所有，年收益5％，壮大集体经济，并提供就业岗位。</t>
  </si>
  <si>
    <t>2022年民权县北关镇王公庄村虎文化产业基地</t>
  </si>
  <si>
    <t>升级改造农户绘画工作室230间，升级改造虎文化产业培训基地960平方</t>
  </si>
  <si>
    <t>王公庄村</t>
  </si>
  <si>
    <t>争创村集体经济收入约15万余元，收益群体达到3000余人，每年新培训画虎爱好者1500余人，壮大绘画人员队伍，进一步做大做强文化产业发展，产生较好的经济效益和社会效益。群众满意度达到95%以上。</t>
  </si>
  <si>
    <t>2022年民权县优质草畜生产能力提升项目</t>
  </si>
  <si>
    <t>新建生鲜乳加工车间、成品展示厅400平方米</t>
  </si>
  <si>
    <t>刘庄村</t>
  </si>
  <si>
    <t>畜牧发展服务中心</t>
  </si>
  <si>
    <t>畜牧局专项，建设后产权归原申报项目企业，带动脱贫户、监测对象及周边打工、出售农产品增收。</t>
  </si>
  <si>
    <t>畜牧专项</t>
  </si>
  <si>
    <t>2022年民权县返乡创业示范园项目</t>
  </si>
  <si>
    <t>野岗镇、程庄镇、白云寺镇、褚庙乡、北关镇等乡镇新建1.8万平方米返乡创业园</t>
  </si>
  <si>
    <t>野岗镇、程庄镇、白云寺镇、褚庙乡、北关镇等乡镇</t>
  </si>
  <si>
    <t>野岗镇、程庄镇、白云寺镇、褚庙乡、北关镇、龙塘镇等乡镇人民政府</t>
  </si>
  <si>
    <t>项目建成后产权量化到所在村集体，年获收益90万元，提高村集体经济收入；安置200余人就业，人均年增加收入1万元以上。</t>
  </si>
  <si>
    <t>2022年民权县帝森葡萄酒建设项目</t>
  </si>
  <si>
    <t>发展优质酿酒葡萄500亩，引进酿酒设备1套</t>
  </si>
  <si>
    <t>程庄镇、野岗镇</t>
  </si>
  <si>
    <r>
      <rPr>
        <sz val="9"/>
        <rFont val="宋体"/>
        <charset val="134"/>
        <scheme val="minor"/>
      </rPr>
      <t>融资项目，3年后还本，年息</t>
    </r>
    <r>
      <rPr>
        <sz val="9"/>
        <rFont val="宋体"/>
        <charset val="134"/>
      </rPr>
      <t>5%作为增加村集体经济收入，提供就业岗位50余个，年人均增收1万元以上</t>
    </r>
  </si>
  <si>
    <t>（二）民权县2022年特色产业项目</t>
  </si>
  <si>
    <t>2022年民权县优质粮食基地建设项目</t>
  </si>
  <si>
    <t>规划新打机井420眼，建设程庄、伯党、野岗、孙六、绿洲办事处5乡镇高标准农田7万亩</t>
  </si>
  <si>
    <t>程庄、伯党、野岗、孙六、绿洲办事处5乡镇</t>
  </si>
  <si>
    <t>项目建成后产权归年在村集体，新增灌溉面积和改善灌溉达标面积7万亩，新增粮食生产能力175万公斤，其他农产品14万公斤。受益农户20220户，直接受益农业人口65000人，群众满意率95%以上。</t>
  </si>
  <si>
    <t>2022年民权县名优食用菌发展项目</t>
  </si>
  <si>
    <t>改建原扶贫蔬菜大棚255座；发展赤松茸种植产业600亩</t>
  </si>
  <si>
    <t>龙塘镇、人和镇、花园乡等</t>
  </si>
  <si>
    <t>各有关乡镇人民政府、农业农村局</t>
  </si>
  <si>
    <t>2.2.1</t>
  </si>
  <si>
    <t>2022年民权县龙塘镇（乔口村、申庄村、轩庄村）食用菌种植基地项目</t>
  </si>
  <si>
    <t>新建阳光棚220座；建设500吨冷库1座</t>
  </si>
  <si>
    <t>龙塘镇政府</t>
  </si>
  <si>
    <t>项目建成后量化到村集体所有，3个村委增加村集体经济收入12万元。优先安置脱贫人口务工就业，年均收入不低于5000元。群众满意率95%以上。</t>
  </si>
  <si>
    <t>2.2.2</t>
  </si>
  <si>
    <t>2022年民权县北关镇AA级绿色蔬菜及特优食用菌大棚项目</t>
  </si>
  <si>
    <t>新建高标准产业大棚5座及配套设施设备</t>
  </si>
  <si>
    <t>北关镇政府</t>
  </si>
  <si>
    <t>项目建成后量化到村集体所有，每年增加村集体经济收入4万元；每年增加项目区农户在基地就近务工收入1.2万元；示范带动项目村及周边群众种植AA级绿色蔬菜和珍稀特优食用菌每年每亩增收5000元以上。</t>
  </si>
  <si>
    <t>2.2.3</t>
  </si>
  <si>
    <t>2022年民权县人和镇智慧产业园</t>
  </si>
  <si>
    <t>食用菌春秋温室大棚10座，2条装袋机生产线</t>
  </si>
  <si>
    <t>人西村</t>
  </si>
  <si>
    <t>人和镇政府</t>
  </si>
  <si>
    <t>项目建成后量化到村集体所有，带动人西村、人东村等10个行政村集体经济发展，促进困难户及周边群众500户年增收2000元，群众满意率95%以上。</t>
  </si>
  <si>
    <t>2.2.4</t>
  </si>
  <si>
    <t>2022年民权县花园乡食用菌种植项目</t>
  </si>
  <si>
    <t>发展赤松茸种植产业600亩，及保鲜冷库和灭菌净化设施等</t>
  </si>
  <si>
    <t>年增加村集体经济收入25万元，提供就业岗位100个，年人均增收1万元以上。</t>
  </si>
  <si>
    <t>2022年民权县大一农业土豆渣液综合利用项目</t>
  </si>
  <si>
    <t>新建8000立方米发酵罐5座，落地储气膜5000立方米及相关配套设备.</t>
  </si>
  <si>
    <t>大一农业</t>
  </si>
  <si>
    <t>各相关乡镇、农业农村局</t>
  </si>
  <si>
    <t>年增加村集体经济收入50万元；安置100余人就业，人均年增加收入1万元以上。</t>
  </si>
  <si>
    <t>2022年北关镇土豆示范种植补助项目</t>
  </si>
  <si>
    <t>北关镇土豆示范项目购买种子、化肥等生产资料，及生产托管服务支出示范种植补助</t>
  </si>
  <si>
    <t>扶持发展土豆种植基地1000亩，带动当地群众大力发展土豆种植稳定增收。</t>
  </si>
  <si>
    <t>2022年中央彩票公益金马铃薯研发展销平台项目</t>
  </si>
  <si>
    <t>建筑面积1000平方米，建筑高度二层7米，框架结构</t>
  </si>
  <si>
    <t>建设面积1000平方米，高度二层7米马铃薯研发展销平台一座，框架结构。</t>
  </si>
  <si>
    <t>2022年中央彩票公益金马铃薯组培基地项目</t>
  </si>
  <si>
    <t>马铃薯种子研发培育基地玻璃温棚1座培育马铃薯一级种、二级种，建筑面积1750平方米、高度3.5米、玻璃钢构。种繁塑料大棚100座，宽16米长40米</t>
  </si>
  <si>
    <t>马铃薯种子研发培育基地玻璃温棚1座培育马铃薯一级种、二级种，建筑面积1750平方米、高度3.5米、玻璃钢构。种繁塑料大棚100座，宽16米长40米。</t>
  </si>
  <si>
    <t>2022年度中央彩票公益金产业道路建设项目</t>
  </si>
  <si>
    <t>双井村、赵洪坡、赵楼村、刘庄村产业道路</t>
  </si>
  <si>
    <t>双井村赵洪坡村</t>
  </si>
  <si>
    <t>通过项目实施，提升产业项目区道路通行能力.群众满意度达到95%以上。</t>
  </si>
  <si>
    <t>2022年民权县净菜（精菜）加工项目</t>
  </si>
  <si>
    <r>
      <rPr>
        <sz val="9"/>
        <rFont val="宋体"/>
        <charset val="134"/>
      </rPr>
      <t>建设钢架结构厂房1万平方米、建设0</t>
    </r>
    <r>
      <rPr>
        <sz val="9"/>
        <rFont val="SimSun"/>
        <charset val="134"/>
      </rPr>
      <t>℃</t>
    </r>
    <r>
      <rPr>
        <sz val="9"/>
        <rFont val="宋体"/>
        <charset val="134"/>
      </rPr>
      <t>-4℃保鲜库2万平方米，购置净菜、烹饪、酱卤、包装设备及生产辅助工器具等加工设备</t>
    </r>
  </si>
  <si>
    <t>民权县境内</t>
  </si>
  <si>
    <t>该项目采取提供1000万元经营流动资金的方式进行合作。预计日处理特色蔬菜150吨，年处理约5万吨，产值预计6亿元，实现税收600万元左右。褚庙乡10个行政村年增加村集体经济收入50万元，带动花园乡及周边乡镇600余人就近就地就业。群众满意率95%以上。</t>
  </si>
  <si>
    <t>（三）</t>
  </si>
  <si>
    <t>2022年民权县金融扶贫小额信贷项目</t>
  </si>
  <si>
    <t>为脱贫户和监测户按照3.85%的基准利率进行贴息</t>
  </si>
  <si>
    <t>金融办</t>
  </si>
  <si>
    <r>
      <rPr>
        <sz val="9"/>
        <rFont val="宋体"/>
        <charset val="134"/>
        <scheme val="minor"/>
      </rPr>
      <t>为6600余户脱贫户、监测对象发放小额贷款3.3亿元。群众满意率</t>
    </r>
    <r>
      <rPr>
        <sz val="9"/>
        <rFont val="宋体"/>
        <charset val="134"/>
      </rPr>
      <t>95%以上。</t>
    </r>
  </si>
  <si>
    <t>（四）</t>
  </si>
  <si>
    <r>
      <rPr>
        <b/>
        <sz val="9"/>
        <rFont val="宋体"/>
        <charset val="134"/>
        <scheme val="minor"/>
      </rPr>
      <t>2022年民权县</t>
    </r>
    <r>
      <rPr>
        <b/>
        <sz val="9"/>
        <rFont val="宋体"/>
        <charset val="134"/>
      </rPr>
      <t>“雨露计划”培训项目</t>
    </r>
  </si>
  <si>
    <r>
      <rPr>
        <sz val="9"/>
        <rFont val="宋体"/>
        <charset val="134"/>
        <scheme val="minor"/>
      </rPr>
      <t>雨露计划培训3720</t>
    </r>
    <r>
      <rPr>
        <sz val="9"/>
        <rFont val="宋体"/>
        <charset val="134"/>
      </rPr>
      <t>人</t>
    </r>
  </si>
  <si>
    <t>2022年民权县“雨露计划”职业教育补贴项目</t>
  </si>
  <si>
    <t>对全县3361名脱贫户（含监测户）接受中、高等职业教育的在校生给予补贴</t>
  </si>
  <si>
    <r>
      <rPr>
        <sz val="9"/>
        <rFont val="宋体"/>
        <charset val="134"/>
        <scheme val="minor"/>
      </rPr>
      <t>对脱贫户（含监测户）家庭子女就读职业技术学校的给予每学期补1500元。群众满意率</t>
    </r>
    <r>
      <rPr>
        <sz val="9"/>
        <rFont val="宋体"/>
        <charset val="134"/>
      </rPr>
      <t>95%以上。</t>
    </r>
  </si>
  <si>
    <t>2022年民权县“雨露计划”短期技能培训补助项目</t>
  </si>
  <si>
    <t>鼓励和引导我县359人农村脱贫劳动力（含监测帮扶对象）积极参加短期技能培训</t>
  </si>
  <si>
    <r>
      <rPr>
        <sz val="9"/>
        <rFont val="宋体"/>
        <charset val="134"/>
        <scheme val="minor"/>
      </rPr>
      <t>对接受培训获得技能等级证书的工种给予一次性补贴，A类补助2000元，B类补助1800元，C类补助1500元。群众满意率</t>
    </r>
    <r>
      <rPr>
        <sz val="9"/>
        <rFont val="宋体"/>
        <charset val="134"/>
      </rPr>
      <t>95%以上。</t>
    </r>
  </si>
  <si>
    <t>（五）</t>
  </si>
  <si>
    <t>2022年民权县公路管护公益性岗位项目</t>
  </si>
  <si>
    <t>为577个脱贫户提供农村公路养护公益性岗位</t>
  </si>
  <si>
    <t>吸纳不能外出务工的577名脱贫户家门口就业，户均年增加收入6000元以上。群众满意率95%以上。</t>
  </si>
  <si>
    <t>（六）</t>
  </si>
  <si>
    <t>2022年民权县农村水利管护公益岗位项目</t>
  </si>
  <si>
    <t>为745个脱贫户提供农田水利管护公益性岗位</t>
  </si>
  <si>
    <t>吸纳不能外出务工的745名脱贫人口家门口就业，户均年增加收入1700元以上。群众满意率95%以上。</t>
  </si>
  <si>
    <t>（七）</t>
  </si>
  <si>
    <t>2022年民权县外出务工交通费补助项目</t>
  </si>
  <si>
    <t>脱贫户外出务工发放交通补贴</t>
  </si>
  <si>
    <t>人社局</t>
  </si>
  <si>
    <t>鼓励脱贫人口、监测对象转移就业，年增加工资性收入年不少于2万元。群众满意率95%以上。</t>
  </si>
  <si>
    <t>（八）</t>
  </si>
  <si>
    <t>2022年民权县养殖奖补项目</t>
  </si>
  <si>
    <t>对养殖的脱贫户和监测户进行补贴</t>
  </si>
  <si>
    <t>优化直补方式，通过推广无抗生素养殖新模式，实现脱贫户增收和健康养殖畜产品提升、降本增效。群众满意率95%以上。</t>
  </si>
  <si>
    <t>（九）</t>
  </si>
  <si>
    <t>2022年民权县种植奖补项目</t>
  </si>
  <si>
    <t>对种植经济作物的脱贫户和监测户进行补贴</t>
  </si>
  <si>
    <t>通过奖励资金发放，激励脱贫户、监测对象发展特色种植产业，提高脱贫户、监测对象收入。群众满意率95%以上。</t>
  </si>
  <si>
    <t>（十）</t>
  </si>
  <si>
    <t>2022年民权县农村小型冷库补贴项目</t>
  </si>
  <si>
    <t>对2022年度新型农业经营主体建设新建的小型13处小型冷库进行补贴</t>
  </si>
  <si>
    <t>项目产权归所在农村经营主体，扩大储藏保鲜能力。带动王桥镇、龙塘镇等乡镇农民种植发展特色种植产品储藏能力。群众满意率95%以上。</t>
  </si>
  <si>
    <t>（十一）</t>
  </si>
  <si>
    <t>2022年民权县农村垃圾集中清运项目</t>
  </si>
  <si>
    <t xml:space="preserve">全县19个乡镇农村垃圾集中清运项目 </t>
  </si>
  <si>
    <t>农业农村局、城管执法局</t>
  </si>
  <si>
    <t>通过农村垃圾集中清运项目实施，保持全县19个乡镇523个行政村农村人居环境整洁有序。群众满意率95%以上。</t>
  </si>
  <si>
    <t>（十二）</t>
  </si>
  <si>
    <t>2022年民权县非贫困村人居环境整治补助资金</t>
  </si>
  <si>
    <t>为全县390个非贫困村人居环境整治发放补助资金</t>
  </si>
  <si>
    <t>乡村振兴局、各乡镇</t>
  </si>
  <si>
    <t>为390个非贫困村改善人居环境，激发非贫困村内生动力，全面提升非贫困村人居环境整治水平。群众满意率95%以上。</t>
  </si>
  <si>
    <t>三、其它类项目合计</t>
  </si>
  <si>
    <t>2022年民权县项目设计、监理、管理费</t>
  </si>
  <si>
    <t>保障2022年度巩固脱贫攻坚成果衔接项目顺利实施</t>
  </si>
  <si>
    <t>保障2022年衔接项目顺利实施，切实巩固脱贫攻坚成果和乡村振兴工作有效衔接。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</si>
</sst>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4">
    <font>
      <sz val="12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13"/>
      <name val="黑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0"/>
      <color rgb="FFFF0000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name val="仿宋_GB2312"/>
      <charset val="134"/>
    </font>
    <font>
      <sz val="9"/>
      <name val="宋体"/>
      <charset val="134"/>
      <scheme val="major"/>
    </font>
    <font>
      <sz val="9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8"/>
      <name val="宋体"/>
      <charset val="134"/>
    </font>
    <font>
      <sz val="9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8" borderId="4" applyNumberFormat="0" applyFont="0" applyAlignment="0" applyProtection="0">
      <alignment vertical="center"/>
    </xf>
    <xf numFmtId="0" fontId="27" fillId="0" borderId="0"/>
    <xf numFmtId="0" fontId="24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35" fillId="12" borderId="3" applyNumberFormat="0" applyAlignment="0" applyProtection="0">
      <alignment vertical="center"/>
    </xf>
    <xf numFmtId="0" fontId="36" fillId="13" borderId="8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/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176" fontId="7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常规 16" xfId="36"/>
    <cellStyle name="常规 11 5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常规 2 10" xfId="57"/>
    <cellStyle name="60% - 强调文字颜色 6" xfId="58" builtinId="52"/>
    <cellStyle name="常规 2" xfId="59"/>
    <cellStyle name="常规 2 35" xfId="60"/>
    <cellStyle name="常规 2 4" xfId="61"/>
    <cellStyle name="常规 2 6" xfId="62"/>
    <cellStyle name="常规 2 7" xfId="63"/>
    <cellStyle name="常规 2 8" xfId="64"/>
    <cellStyle name="常规 27" xfId="65"/>
    <cellStyle name="常规 3" xfId="66"/>
    <cellStyle name="常规 35" xfId="67"/>
    <cellStyle name="常规 38" xfId="68"/>
    <cellStyle name="常规 5" xfId="69"/>
    <cellStyle name="常规 7" xfId="70"/>
  </cellStyles>
  <tableStyles count="0" defaultTableStyle="TableStyleMedium2" defaultPivotStyle="PivotStyleLight16"/>
  <colors>
    <mruColors>
      <color rgb="00FF0000"/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c154535858\FileStorage\File\2020-04\Users\Administrator\Documents\WeChat%20Files\c154535858\Files\2018&#25206;&#36139;&#26092;&#25253;\&#20892;&#24320;&#21150;&#26092;&#25253;&#27169;&#26495;2.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1"/>
  <sheetViews>
    <sheetView tabSelected="1" workbookViewId="0">
      <pane ySplit="8" topLeftCell="A9" activePane="bottomLeft" state="frozen"/>
      <selection/>
      <selection pane="bottomLeft" activeCell="E57" sqref="E57"/>
    </sheetView>
  </sheetViews>
  <sheetFormatPr defaultColWidth="9" defaultRowHeight="14.25"/>
  <cols>
    <col min="1" max="1" width="4.625" style="7" customWidth="1"/>
    <col min="2" max="2" width="15.75" style="8" customWidth="1"/>
    <col min="3" max="3" width="16.125" style="8" customWidth="1"/>
    <col min="4" max="4" width="5.875" style="8" customWidth="1"/>
    <col min="5" max="5" width="11.25" style="7" customWidth="1"/>
    <col min="6" max="6" width="7.125" style="8" customWidth="1"/>
    <col min="7" max="7" width="10.25" style="7" customWidth="1"/>
    <col min="8" max="10" width="9" style="7" customWidth="1"/>
    <col min="11" max="11" width="8.875" style="7" customWidth="1"/>
    <col min="12" max="12" width="11.375" style="8" customWidth="1"/>
    <col min="13" max="13" width="18.5" style="8" customWidth="1"/>
    <col min="14" max="14" width="4.625" style="8" customWidth="1"/>
    <col min="15" max="16384" width="9" style="8"/>
  </cols>
  <sheetData>
    <row r="1" ht="15.75" customHeight="1" spans="1:14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34.5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15" customHeight="1" spans="1:14">
      <c r="A3" s="12"/>
      <c r="B3" s="12"/>
      <c r="C3" s="12"/>
      <c r="D3" s="12"/>
      <c r="E3" s="12"/>
      <c r="F3" s="12"/>
      <c r="G3" s="13">
        <v>44830</v>
      </c>
      <c r="H3" s="13"/>
      <c r="I3" s="12"/>
      <c r="J3" s="12"/>
      <c r="K3" s="12"/>
      <c r="L3" s="12"/>
      <c r="M3" s="13"/>
      <c r="N3" s="42"/>
    </row>
    <row r="4" ht="18.75" customHeight="1" spans="1:14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/>
      <c r="G4" s="14" t="s">
        <v>7</v>
      </c>
      <c r="H4" s="14"/>
      <c r="I4" s="14"/>
      <c r="J4" s="14"/>
      <c r="K4" s="14"/>
      <c r="L4" s="14" t="s">
        <v>8</v>
      </c>
      <c r="M4" s="14" t="s">
        <v>9</v>
      </c>
      <c r="N4" s="14" t="s">
        <v>10</v>
      </c>
    </row>
    <row r="5" ht="27" customHeight="1" spans="1:14">
      <c r="A5" s="14"/>
      <c r="B5" s="14"/>
      <c r="C5" s="14" t="s">
        <v>11</v>
      </c>
      <c r="D5" s="14"/>
      <c r="E5" s="14" t="s">
        <v>12</v>
      </c>
      <c r="F5" s="15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/>
      <c r="M5" s="14"/>
      <c r="N5" s="14"/>
    </row>
    <row r="6" ht="23.25" customHeight="1" spans="1:14">
      <c r="A6" s="15" t="s">
        <v>19</v>
      </c>
      <c r="B6" s="15"/>
      <c r="C6" s="15"/>
      <c r="D6" s="15"/>
      <c r="E6" s="15"/>
      <c r="F6" s="15"/>
      <c r="G6" s="16">
        <f>SUM(H6:K6)</f>
        <v>38500</v>
      </c>
      <c r="H6" s="16">
        <f>H7+H66+H98</f>
        <v>26100</v>
      </c>
      <c r="I6" s="16">
        <f>I7+I66+I98</f>
        <v>4380</v>
      </c>
      <c r="J6" s="16">
        <f>J7+J66+J98</f>
        <v>2020</v>
      </c>
      <c r="K6" s="16">
        <f>K7+K66+K98</f>
        <v>6000</v>
      </c>
      <c r="L6" s="16"/>
      <c r="M6" s="16"/>
      <c r="N6" s="43"/>
    </row>
    <row r="7" s="1" customFormat="1" ht="19.5" customHeight="1" spans="1:14">
      <c r="A7" s="17" t="s">
        <v>20</v>
      </c>
      <c r="B7" s="17"/>
      <c r="C7" s="17"/>
      <c r="D7" s="17"/>
      <c r="E7" s="17"/>
      <c r="F7" s="17"/>
      <c r="G7" s="16">
        <f>SUM(H7:K7)</f>
        <v>14879.55</v>
      </c>
      <c r="H7" s="16">
        <f>H8+SUM(H58:H65)</f>
        <v>9503.07</v>
      </c>
      <c r="I7" s="16">
        <f>I8+SUM(I58:I65)</f>
        <v>2201.25</v>
      </c>
      <c r="J7" s="16">
        <f>J8+SUM(J58:J65)</f>
        <v>415.23</v>
      </c>
      <c r="K7" s="16">
        <f>K8+SUM(K58:K65)</f>
        <v>2760</v>
      </c>
      <c r="L7" s="44"/>
      <c r="M7" s="44"/>
      <c r="N7" s="43"/>
    </row>
    <row r="8" s="2" customFormat="1" ht="20.25" customHeight="1" spans="1:14">
      <c r="A8" s="18" t="s">
        <v>21</v>
      </c>
      <c r="B8" s="19"/>
      <c r="C8" s="18"/>
      <c r="D8" s="18"/>
      <c r="E8" s="18"/>
      <c r="F8" s="18"/>
      <c r="G8" s="16">
        <f>SUM(H8:K8)</f>
        <v>9759.25</v>
      </c>
      <c r="H8" s="16">
        <f>H9+H29+H33+H46+H47+H53+H54+H55+H56+H57</f>
        <v>6901.25</v>
      </c>
      <c r="I8" s="16">
        <f t="shared" ref="I8:K8" si="0">I9+I29+I33+I46+I47+I53+I54+I55+I56+I57</f>
        <v>200</v>
      </c>
      <c r="J8" s="16">
        <f t="shared" si="0"/>
        <v>208</v>
      </c>
      <c r="K8" s="16">
        <f t="shared" si="0"/>
        <v>2450</v>
      </c>
      <c r="L8" s="22"/>
      <c r="M8" s="22"/>
      <c r="N8" s="22"/>
    </row>
    <row r="9" s="3" customFormat="1" ht="58.5" customHeight="1" spans="1:14">
      <c r="A9" s="20">
        <v>1</v>
      </c>
      <c r="B9" s="21" t="s">
        <v>22</v>
      </c>
      <c r="C9" s="21" t="s">
        <v>23</v>
      </c>
      <c r="D9" s="21" t="s">
        <v>24</v>
      </c>
      <c r="E9" s="21" t="s">
        <v>25</v>
      </c>
      <c r="F9" s="22"/>
      <c r="G9" s="16">
        <f t="shared" ref="G9:G33" si="1">SUM(H9:K9)</f>
        <v>3910</v>
      </c>
      <c r="H9" s="23">
        <f>SUM(H10:H28)</f>
        <v>3910</v>
      </c>
      <c r="I9" s="23">
        <f>SUM(I10:I28)</f>
        <v>0</v>
      </c>
      <c r="J9" s="23">
        <f>SUM(J10:J28)</f>
        <v>0</v>
      </c>
      <c r="K9" s="23">
        <f>SUM(K10:K28)</f>
        <v>0</v>
      </c>
      <c r="L9" s="22"/>
      <c r="M9" s="22" t="s">
        <v>26</v>
      </c>
      <c r="N9" s="22"/>
    </row>
    <row r="10" s="3" customFormat="1" ht="58.5" customHeight="1" spans="1:14">
      <c r="A10" s="24">
        <v>1.01</v>
      </c>
      <c r="B10" s="25" t="s">
        <v>27</v>
      </c>
      <c r="C10" s="24" t="s">
        <v>28</v>
      </c>
      <c r="D10" s="22" t="s">
        <v>24</v>
      </c>
      <c r="E10" s="24" t="s">
        <v>29</v>
      </c>
      <c r="F10" s="24" t="s">
        <v>30</v>
      </c>
      <c r="G10" s="16">
        <f t="shared" si="1"/>
        <v>260</v>
      </c>
      <c r="H10" s="24">
        <v>260</v>
      </c>
      <c r="I10" s="24"/>
      <c r="J10" s="24"/>
      <c r="K10" s="24"/>
      <c r="L10" s="24" t="s">
        <v>31</v>
      </c>
      <c r="M10" s="22" t="s">
        <v>26</v>
      </c>
      <c r="N10" s="22"/>
    </row>
    <row r="11" s="3" customFormat="1" ht="45" spans="1:14">
      <c r="A11" s="24">
        <v>1.02</v>
      </c>
      <c r="B11" s="25" t="s">
        <v>32</v>
      </c>
      <c r="C11" s="24" t="s">
        <v>33</v>
      </c>
      <c r="D11" s="22" t="s">
        <v>24</v>
      </c>
      <c r="E11" s="24" t="s">
        <v>34</v>
      </c>
      <c r="F11" s="24" t="s">
        <v>35</v>
      </c>
      <c r="G11" s="16">
        <f t="shared" si="1"/>
        <v>90</v>
      </c>
      <c r="H11" s="24">
        <v>90</v>
      </c>
      <c r="I11" s="24"/>
      <c r="J11" s="24"/>
      <c r="K11" s="24"/>
      <c r="L11" s="24" t="s">
        <v>36</v>
      </c>
      <c r="M11" s="22" t="s">
        <v>26</v>
      </c>
      <c r="N11" s="22"/>
    </row>
    <row r="12" s="3" customFormat="1" ht="69.75" customHeight="1" spans="1:14">
      <c r="A12" s="24">
        <v>1.03</v>
      </c>
      <c r="B12" s="25" t="s">
        <v>37</v>
      </c>
      <c r="C12" s="24" t="s">
        <v>38</v>
      </c>
      <c r="D12" s="22" t="s">
        <v>24</v>
      </c>
      <c r="E12" s="24" t="s">
        <v>34</v>
      </c>
      <c r="F12" s="24" t="s">
        <v>39</v>
      </c>
      <c r="G12" s="16">
        <f t="shared" si="1"/>
        <v>170</v>
      </c>
      <c r="H12" s="24">
        <v>170</v>
      </c>
      <c r="I12" s="24"/>
      <c r="J12" s="24"/>
      <c r="K12" s="24"/>
      <c r="L12" s="24" t="s">
        <v>36</v>
      </c>
      <c r="M12" s="22" t="s">
        <v>26</v>
      </c>
      <c r="N12" s="22"/>
    </row>
    <row r="13" s="3" customFormat="1" ht="58.5" customHeight="1" spans="1:14">
      <c r="A13" s="24">
        <v>1.04</v>
      </c>
      <c r="B13" s="25" t="s">
        <v>40</v>
      </c>
      <c r="C13" s="24" t="s">
        <v>41</v>
      </c>
      <c r="D13" s="22" t="s">
        <v>24</v>
      </c>
      <c r="E13" s="24" t="s">
        <v>42</v>
      </c>
      <c r="F13" s="24" t="s">
        <v>43</v>
      </c>
      <c r="G13" s="16">
        <f t="shared" si="1"/>
        <v>270</v>
      </c>
      <c r="H13" s="24">
        <v>270</v>
      </c>
      <c r="I13" s="24"/>
      <c r="J13" s="24"/>
      <c r="K13" s="24"/>
      <c r="L13" s="24" t="s">
        <v>44</v>
      </c>
      <c r="M13" s="22" t="s">
        <v>26</v>
      </c>
      <c r="N13" s="22"/>
    </row>
    <row r="14" s="3" customFormat="1" ht="60.75" customHeight="1" spans="1:14">
      <c r="A14" s="24">
        <v>1.05</v>
      </c>
      <c r="B14" s="25" t="s">
        <v>45</v>
      </c>
      <c r="C14" s="24" t="s">
        <v>46</v>
      </c>
      <c r="D14" s="22" t="s">
        <v>24</v>
      </c>
      <c r="E14" s="24" t="s">
        <v>47</v>
      </c>
      <c r="F14" s="24" t="s">
        <v>48</v>
      </c>
      <c r="G14" s="16">
        <f t="shared" si="1"/>
        <v>200</v>
      </c>
      <c r="H14" s="24">
        <v>200</v>
      </c>
      <c r="I14" s="24"/>
      <c r="J14" s="24"/>
      <c r="K14" s="24"/>
      <c r="L14" s="24" t="s">
        <v>49</v>
      </c>
      <c r="M14" s="22" t="s">
        <v>26</v>
      </c>
      <c r="N14" s="22"/>
    </row>
    <row r="15" s="3" customFormat="1" ht="61.5" customHeight="1" spans="1:14">
      <c r="A15" s="24">
        <v>1.06</v>
      </c>
      <c r="B15" s="25" t="s">
        <v>50</v>
      </c>
      <c r="C15" s="24" t="s">
        <v>51</v>
      </c>
      <c r="D15" s="22" t="s">
        <v>24</v>
      </c>
      <c r="E15" s="24" t="s">
        <v>52</v>
      </c>
      <c r="F15" s="24" t="s">
        <v>53</v>
      </c>
      <c r="G15" s="16">
        <f t="shared" si="1"/>
        <v>150</v>
      </c>
      <c r="H15" s="24">
        <v>150</v>
      </c>
      <c r="I15" s="24"/>
      <c r="J15" s="24"/>
      <c r="K15" s="24"/>
      <c r="L15" s="24" t="s">
        <v>54</v>
      </c>
      <c r="M15" s="22" t="s">
        <v>26</v>
      </c>
      <c r="N15" s="22"/>
    </row>
    <row r="16" s="3" customFormat="1" ht="61.5" customHeight="1" spans="1:14">
      <c r="A16" s="24">
        <v>1.07</v>
      </c>
      <c r="B16" s="25" t="s">
        <v>55</v>
      </c>
      <c r="C16" s="24" t="s">
        <v>46</v>
      </c>
      <c r="D16" s="22" t="s">
        <v>24</v>
      </c>
      <c r="E16" s="24" t="s">
        <v>52</v>
      </c>
      <c r="F16" s="24" t="s">
        <v>56</v>
      </c>
      <c r="G16" s="16">
        <f t="shared" si="1"/>
        <v>200</v>
      </c>
      <c r="H16" s="24">
        <v>200</v>
      </c>
      <c r="I16" s="24"/>
      <c r="J16" s="24"/>
      <c r="K16" s="24"/>
      <c r="L16" s="24" t="s">
        <v>54</v>
      </c>
      <c r="M16" s="22" t="s">
        <v>26</v>
      </c>
      <c r="N16" s="22"/>
    </row>
    <row r="17" s="3" customFormat="1" ht="56.25" customHeight="1" spans="1:14">
      <c r="A17" s="24">
        <v>1.08</v>
      </c>
      <c r="B17" s="25" t="s">
        <v>57</v>
      </c>
      <c r="C17" s="24" t="s">
        <v>58</v>
      </c>
      <c r="D17" s="22" t="s">
        <v>24</v>
      </c>
      <c r="E17" s="24" t="s">
        <v>59</v>
      </c>
      <c r="F17" s="24" t="s">
        <v>60</v>
      </c>
      <c r="G17" s="16">
        <f t="shared" si="1"/>
        <v>330</v>
      </c>
      <c r="H17" s="24">
        <v>330</v>
      </c>
      <c r="I17" s="24"/>
      <c r="J17" s="24"/>
      <c r="K17" s="24"/>
      <c r="L17" s="24" t="s">
        <v>61</v>
      </c>
      <c r="M17" s="22" t="s">
        <v>26</v>
      </c>
      <c r="N17" s="22"/>
    </row>
    <row r="18" s="3" customFormat="1" ht="56.25" customHeight="1" spans="1:14">
      <c r="A18" s="24">
        <v>1.09</v>
      </c>
      <c r="B18" s="25" t="s">
        <v>62</v>
      </c>
      <c r="C18" s="26" t="s">
        <v>63</v>
      </c>
      <c r="D18" s="27" t="s">
        <v>24</v>
      </c>
      <c r="E18" s="26" t="s">
        <v>59</v>
      </c>
      <c r="F18" s="26" t="s">
        <v>64</v>
      </c>
      <c r="G18" s="28">
        <f t="shared" ref="G18:G19" si="2">SUM(H18:K18)</f>
        <v>150</v>
      </c>
      <c r="H18" s="26">
        <v>150</v>
      </c>
      <c r="I18" s="26"/>
      <c r="J18" s="26"/>
      <c r="K18" s="26"/>
      <c r="L18" s="26" t="s">
        <v>61</v>
      </c>
      <c r="M18" s="27" t="s">
        <v>26</v>
      </c>
      <c r="N18" s="22"/>
    </row>
    <row r="19" s="3" customFormat="1" ht="56.25" customHeight="1" spans="1:14">
      <c r="A19" s="24">
        <v>1.1</v>
      </c>
      <c r="B19" s="25" t="s">
        <v>65</v>
      </c>
      <c r="C19" s="26" t="s">
        <v>66</v>
      </c>
      <c r="D19" s="27" t="s">
        <v>24</v>
      </c>
      <c r="E19" s="26" t="s">
        <v>59</v>
      </c>
      <c r="F19" s="26" t="s">
        <v>67</v>
      </c>
      <c r="G19" s="28">
        <f t="shared" si="2"/>
        <v>150</v>
      </c>
      <c r="H19" s="26">
        <v>150</v>
      </c>
      <c r="I19" s="26"/>
      <c r="J19" s="26"/>
      <c r="K19" s="26"/>
      <c r="L19" s="26" t="s">
        <v>61</v>
      </c>
      <c r="M19" s="27" t="s">
        <v>26</v>
      </c>
      <c r="N19" s="22"/>
    </row>
    <row r="20" s="3" customFormat="1" ht="56.25" customHeight="1" spans="1:14">
      <c r="A20" s="24">
        <v>1.11</v>
      </c>
      <c r="B20" s="25" t="s">
        <v>68</v>
      </c>
      <c r="C20" s="24" t="s">
        <v>51</v>
      </c>
      <c r="D20" s="22" t="s">
        <v>24</v>
      </c>
      <c r="E20" s="24" t="s">
        <v>69</v>
      </c>
      <c r="F20" s="24" t="s">
        <v>70</v>
      </c>
      <c r="G20" s="16">
        <f t="shared" si="1"/>
        <v>150</v>
      </c>
      <c r="H20" s="24">
        <v>150</v>
      </c>
      <c r="I20" s="24"/>
      <c r="J20" s="24"/>
      <c r="K20" s="24"/>
      <c r="L20" s="24" t="s">
        <v>71</v>
      </c>
      <c r="M20" s="22" t="s">
        <v>26</v>
      </c>
      <c r="N20" s="22"/>
    </row>
    <row r="21" s="3" customFormat="1" ht="56.25" customHeight="1" spans="1:14">
      <c r="A21" s="24">
        <v>1.12</v>
      </c>
      <c r="B21" s="25" t="s">
        <v>72</v>
      </c>
      <c r="C21" s="24" t="s">
        <v>73</v>
      </c>
      <c r="D21" s="22" t="s">
        <v>24</v>
      </c>
      <c r="E21" s="24" t="s">
        <v>29</v>
      </c>
      <c r="F21" s="24" t="s">
        <v>74</v>
      </c>
      <c r="G21" s="16">
        <f t="shared" si="1"/>
        <v>140</v>
      </c>
      <c r="H21" s="24">
        <v>140</v>
      </c>
      <c r="I21" s="24"/>
      <c r="J21" s="24"/>
      <c r="K21" s="24"/>
      <c r="L21" s="24" t="s">
        <v>31</v>
      </c>
      <c r="M21" s="22" t="s">
        <v>26</v>
      </c>
      <c r="N21" s="22"/>
    </row>
    <row r="22" s="3" customFormat="1" ht="56.25" customHeight="1" spans="1:14">
      <c r="A22" s="24">
        <v>1.13</v>
      </c>
      <c r="B22" s="24" t="s">
        <v>75</v>
      </c>
      <c r="C22" s="24" t="s">
        <v>51</v>
      </c>
      <c r="D22" s="22" t="s">
        <v>24</v>
      </c>
      <c r="E22" s="24" t="s">
        <v>69</v>
      </c>
      <c r="F22" s="24" t="s">
        <v>76</v>
      </c>
      <c r="G22" s="16">
        <f t="shared" si="1"/>
        <v>150</v>
      </c>
      <c r="H22" s="24">
        <v>150</v>
      </c>
      <c r="I22" s="24"/>
      <c r="J22" s="24"/>
      <c r="K22" s="24"/>
      <c r="L22" s="24" t="s">
        <v>71</v>
      </c>
      <c r="M22" s="22" t="s">
        <v>26</v>
      </c>
      <c r="N22" s="22"/>
    </row>
    <row r="23" s="3" customFormat="1" ht="56.25" customHeight="1" spans="1:14">
      <c r="A23" s="24">
        <v>1.14</v>
      </c>
      <c r="B23" s="24" t="s">
        <v>77</v>
      </c>
      <c r="C23" s="24" t="s">
        <v>78</v>
      </c>
      <c r="D23" s="22" t="s">
        <v>24</v>
      </c>
      <c r="E23" s="24" t="s">
        <v>69</v>
      </c>
      <c r="F23" s="24" t="s">
        <v>79</v>
      </c>
      <c r="G23" s="16">
        <f t="shared" si="1"/>
        <v>300</v>
      </c>
      <c r="H23" s="24">
        <v>300</v>
      </c>
      <c r="I23" s="24"/>
      <c r="J23" s="24"/>
      <c r="K23" s="24"/>
      <c r="L23" s="24" t="s">
        <v>71</v>
      </c>
      <c r="M23" s="22" t="s">
        <v>26</v>
      </c>
      <c r="N23" s="22"/>
    </row>
    <row r="24" s="3" customFormat="1" ht="56.25" customHeight="1" spans="1:14">
      <c r="A24" s="24">
        <v>1.15</v>
      </c>
      <c r="B24" s="24" t="s">
        <v>80</v>
      </c>
      <c r="C24" s="24" t="s">
        <v>78</v>
      </c>
      <c r="D24" s="22" t="s">
        <v>24</v>
      </c>
      <c r="E24" s="24" t="s">
        <v>81</v>
      </c>
      <c r="F24" s="24" t="s">
        <v>82</v>
      </c>
      <c r="G24" s="16">
        <f t="shared" si="1"/>
        <v>200</v>
      </c>
      <c r="H24" s="24">
        <v>200</v>
      </c>
      <c r="I24" s="24"/>
      <c r="J24" s="24"/>
      <c r="K24" s="24"/>
      <c r="L24" s="24" t="s">
        <v>83</v>
      </c>
      <c r="M24" s="22" t="s">
        <v>26</v>
      </c>
      <c r="N24" s="22"/>
    </row>
    <row r="25" s="3" customFormat="1" ht="56.25" customHeight="1" spans="1:14">
      <c r="A25" s="24">
        <v>1.16</v>
      </c>
      <c r="B25" s="24" t="s">
        <v>84</v>
      </c>
      <c r="C25" s="24" t="s">
        <v>78</v>
      </c>
      <c r="D25" s="22" t="s">
        <v>24</v>
      </c>
      <c r="E25" s="24" t="s">
        <v>29</v>
      </c>
      <c r="F25" s="24" t="s">
        <v>85</v>
      </c>
      <c r="G25" s="16">
        <f t="shared" si="1"/>
        <v>300</v>
      </c>
      <c r="H25" s="24">
        <v>300</v>
      </c>
      <c r="I25" s="24"/>
      <c r="J25" s="24"/>
      <c r="K25" s="24"/>
      <c r="L25" s="24" t="s">
        <v>31</v>
      </c>
      <c r="M25" s="22" t="s">
        <v>26</v>
      </c>
      <c r="N25" s="22"/>
    </row>
    <row r="26" s="3" customFormat="1" ht="56.25" customHeight="1" spans="1:14">
      <c r="A26" s="24">
        <v>1.17</v>
      </c>
      <c r="B26" s="24" t="s">
        <v>86</v>
      </c>
      <c r="C26" s="24" t="s">
        <v>78</v>
      </c>
      <c r="D26" s="22" t="s">
        <v>24</v>
      </c>
      <c r="E26" s="24" t="s">
        <v>87</v>
      </c>
      <c r="F26" s="24" t="s">
        <v>88</v>
      </c>
      <c r="G26" s="16">
        <f t="shared" si="1"/>
        <v>300</v>
      </c>
      <c r="H26" s="24">
        <v>300</v>
      </c>
      <c r="I26" s="24"/>
      <c r="J26" s="24"/>
      <c r="K26" s="24"/>
      <c r="L26" s="24" t="s">
        <v>89</v>
      </c>
      <c r="M26" s="22" t="s">
        <v>26</v>
      </c>
      <c r="N26" s="22"/>
    </row>
    <row r="27" s="3" customFormat="1" ht="56.25" customHeight="1" spans="1:14">
      <c r="A27" s="24">
        <v>1.18</v>
      </c>
      <c r="B27" s="24" t="s">
        <v>90</v>
      </c>
      <c r="C27" s="24" t="s">
        <v>91</v>
      </c>
      <c r="D27" s="22" t="s">
        <v>24</v>
      </c>
      <c r="E27" s="24" t="s">
        <v>47</v>
      </c>
      <c r="F27" s="24" t="s">
        <v>92</v>
      </c>
      <c r="G27" s="16">
        <f t="shared" si="1"/>
        <v>200</v>
      </c>
      <c r="H27" s="24">
        <v>200</v>
      </c>
      <c r="I27" s="24"/>
      <c r="J27" s="24"/>
      <c r="K27" s="24"/>
      <c r="L27" s="24" t="s">
        <v>49</v>
      </c>
      <c r="M27" s="22" t="s">
        <v>26</v>
      </c>
      <c r="N27" s="22"/>
    </row>
    <row r="28" s="3" customFormat="1" ht="56.25" customHeight="1" spans="1:14">
      <c r="A28" s="24">
        <v>1.19</v>
      </c>
      <c r="B28" s="24" t="s">
        <v>93</v>
      </c>
      <c r="C28" s="24" t="s">
        <v>94</v>
      </c>
      <c r="D28" s="22" t="s">
        <v>24</v>
      </c>
      <c r="E28" s="24" t="s">
        <v>81</v>
      </c>
      <c r="F28" s="24" t="s">
        <v>95</v>
      </c>
      <c r="G28" s="29">
        <f t="shared" si="1"/>
        <v>200</v>
      </c>
      <c r="H28" s="24">
        <v>200</v>
      </c>
      <c r="I28" s="24"/>
      <c r="J28" s="24"/>
      <c r="K28" s="24"/>
      <c r="L28" s="24" t="s">
        <v>96</v>
      </c>
      <c r="M28" s="22" t="s">
        <v>26</v>
      </c>
      <c r="N28" s="22"/>
    </row>
    <row r="29" s="2" customFormat="1" ht="55.5" customHeight="1" spans="1:14">
      <c r="A29" s="20">
        <v>2</v>
      </c>
      <c r="B29" s="21" t="s">
        <v>97</v>
      </c>
      <c r="C29" s="21" t="s">
        <v>98</v>
      </c>
      <c r="D29" s="21" t="s">
        <v>24</v>
      </c>
      <c r="E29" s="21" t="s">
        <v>25</v>
      </c>
      <c r="F29" s="21"/>
      <c r="G29" s="16">
        <f t="shared" si="1"/>
        <v>150</v>
      </c>
      <c r="H29" s="22">
        <f>SUM(H30:H32)</f>
        <v>150</v>
      </c>
      <c r="I29" s="22">
        <f>SUM(I30:I32)</f>
        <v>0</v>
      </c>
      <c r="J29" s="22">
        <f>SUM(J30:J32)</f>
        <v>0</v>
      </c>
      <c r="K29" s="22">
        <f>SUM(K30:K32)</f>
        <v>0</v>
      </c>
      <c r="L29" s="22" t="s">
        <v>99</v>
      </c>
      <c r="M29" s="22" t="s">
        <v>26</v>
      </c>
      <c r="N29" s="22" t="s">
        <v>100</v>
      </c>
    </row>
    <row r="30" s="2" customFormat="1" ht="53.25" customHeight="1" spans="1:14">
      <c r="A30" s="18">
        <v>2.1</v>
      </c>
      <c r="B30" s="22" t="s">
        <v>101</v>
      </c>
      <c r="C30" s="22" t="s">
        <v>102</v>
      </c>
      <c r="D30" s="22" t="s">
        <v>24</v>
      </c>
      <c r="E30" s="22" t="s">
        <v>29</v>
      </c>
      <c r="F30" s="22" t="s">
        <v>103</v>
      </c>
      <c r="G30" s="29">
        <f t="shared" si="1"/>
        <v>50</v>
      </c>
      <c r="H30" s="23">
        <v>50</v>
      </c>
      <c r="I30" s="23"/>
      <c r="J30" s="23"/>
      <c r="K30" s="23"/>
      <c r="L30" s="22" t="s">
        <v>104</v>
      </c>
      <c r="M30" s="22" t="s">
        <v>105</v>
      </c>
      <c r="N30" s="22"/>
    </row>
    <row r="31" s="2" customFormat="1" ht="55.5" customHeight="1" spans="1:14">
      <c r="A31" s="18">
        <v>2.2</v>
      </c>
      <c r="B31" s="22" t="s">
        <v>106</v>
      </c>
      <c r="C31" s="22" t="s">
        <v>107</v>
      </c>
      <c r="D31" s="22" t="s">
        <v>24</v>
      </c>
      <c r="E31" s="22" t="s">
        <v>29</v>
      </c>
      <c r="F31" s="22" t="s">
        <v>30</v>
      </c>
      <c r="G31" s="29">
        <f t="shared" si="1"/>
        <v>50</v>
      </c>
      <c r="H31" s="23">
        <v>50</v>
      </c>
      <c r="I31" s="23"/>
      <c r="J31" s="23"/>
      <c r="K31" s="23"/>
      <c r="L31" s="22" t="s">
        <v>104</v>
      </c>
      <c r="M31" s="22" t="s">
        <v>108</v>
      </c>
      <c r="N31" s="22"/>
    </row>
    <row r="32" s="2" customFormat="1" ht="52.5" customHeight="1" spans="1:14">
      <c r="A32" s="18">
        <v>2.3</v>
      </c>
      <c r="B32" s="22" t="s">
        <v>109</v>
      </c>
      <c r="C32" s="22" t="s">
        <v>110</v>
      </c>
      <c r="D32" s="22" t="s">
        <v>24</v>
      </c>
      <c r="E32" s="22" t="s">
        <v>42</v>
      </c>
      <c r="F32" s="22" t="s">
        <v>111</v>
      </c>
      <c r="G32" s="29">
        <f t="shared" si="1"/>
        <v>50</v>
      </c>
      <c r="H32" s="23">
        <v>50</v>
      </c>
      <c r="I32" s="23"/>
      <c r="J32" s="23"/>
      <c r="K32" s="23"/>
      <c r="L32" s="22" t="s">
        <v>112</v>
      </c>
      <c r="M32" s="22" t="s">
        <v>113</v>
      </c>
      <c r="N32" s="22"/>
    </row>
    <row r="33" s="2" customFormat="1" ht="56.25" customHeight="1" spans="1:14">
      <c r="A33" s="20">
        <v>3</v>
      </c>
      <c r="B33" s="20" t="s">
        <v>114</v>
      </c>
      <c r="C33" s="20" t="s">
        <v>115</v>
      </c>
      <c r="D33" s="21" t="s">
        <v>24</v>
      </c>
      <c r="E33" s="20" t="s">
        <v>25</v>
      </c>
      <c r="F33" s="20"/>
      <c r="G33" s="30">
        <f t="shared" si="1"/>
        <v>1845.4</v>
      </c>
      <c r="H33" s="16">
        <f>SUM(H34:H45)</f>
        <v>1845.4</v>
      </c>
      <c r="I33" s="16">
        <f>SUM(I34:I45)</f>
        <v>0</v>
      </c>
      <c r="J33" s="16">
        <f>SUM(J34:J45)</f>
        <v>0</v>
      </c>
      <c r="K33" s="16">
        <f>SUM(K34:K45)</f>
        <v>0</v>
      </c>
      <c r="L33" s="18" t="s">
        <v>116</v>
      </c>
      <c r="M33" s="22"/>
      <c r="N33" s="22"/>
    </row>
    <row r="34" s="3" customFormat="1" ht="56.25" customHeight="1" spans="1:14">
      <c r="A34" s="24">
        <v>3.01</v>
      </c>
      <c r="B34" s="24" t="s">
        <v>117</v>
      </c>
      <c r="C34" s="24" t="s">
        <v>51</v>
      </c>
      <c r="D34" s="22" t="s">
        <v>24</v>
      </c>
      <c r="E34" s="24" t="s">
        <v>118</v>
      </c>
      <c r="F34" s="24" t="s">
        <v>119</v>
      </c>
      <c r="G34" s="29">
        <f t="shared" ref="G34:G45" si="3">SUM(H34:K34)</f>
        <v>137.8</v>
      </c>
      <c r="H34" s="24">
        <v>137.8</v>
      </c>
      <c r="I34" s="24"/>
      <c r="J34" s="24"/>
      <c r="K34" s="24"/>
      <c r="L34" s="24" t="s">
        <v>116</v>
      </c>
      <c r="M34" s="22" t="s">
        <v>26</v>
      </c>
      <c r="N34" s="22"/>
    </row>
    <row r="35" s="3" customFormat="1" ht="56.25" customHeight="1" spans="1:14">
      <c r="A35" s="24">
        <v>3.02</v>
      </c>
      <c r="B35" s="24" t="s">
        <v>120</v>
      </c>
      <c r="C35" s="24" t="s">
        <v>121</v>
      </c>
      <c r="D35" s="22" t="s">
        <v>24</v>
      </c>
      <c r="E35" s="24" t="s">
        <v>87</v>
      </c>
      <c r="F35" s="24" t="s">
        <v>122</v>
      </c>
      <c r="G35" s="29">
        <f t="shared" si="3"/>
        <v>137.59</v>
      </c>
      <c r="H35" s="24">
        <v>137.59</v>
      </c>
      <c r="I35" s="24"/>
      <c r="J35" s="24"/>
      <c r="K35" s="24"/>
      <c r="L35" s="24" t="s">
        <v>116</v>
      </c>
      <c r="M35" s="22" t="s">
        <v>26</v>
      </c>
      <c r="N35" s="22"/>
    </row>
    <row r="36" s="3" customFormat="1" ht="56.25" customHeight="1" spans="1:14">
      <c r="A36" s="24">
        <v>3.03</v>
      </c>
      <c r="B36" s="24" t="s">
        <v>123</v>
      </c>
      <c r="C36" s="24" t="s">
        <v>51</v>
      </c>
      <c r="D36" s="22" t="s">
        <v>24</v>
      </c>
      <c r="E36" s="24" t="s">
        <v>52</v>
      </c>
      <c r="F36" s="24" t="s">
        <v>124</v>
      </c>
      <c r="G36" s="29">
        <f t="shared" si="3"/>
        <v>135.2</v>
      </c>
      <c r="H36" s="24">
        <v>135.2</v>
      </c>
      <c r="I36" s="24"/>
      <c r="J36" s="24"/>
      <c r="K36" s="24"/>
      <c r="L36" s="24" t="s">
        <v>116</v>
      </c>
      <c r="M36" s="22" t="s">
        <v>26</v>
      </c>
      <c r="N36" s="22"/>
    </row>
    <row r="37" s="3" customFormat="1" ht="56.25" customHeight="1" spans="1:14">
      <c r="A37" s="24">
        <v>3.04</v>
      </c>
      <c r="B37" s="24" t="s">
        <v>125</v>
      </c>
      <c r="C37" s="24" t="s">
        <v>51</v>
      </c>
      <c r="D37" s="22" t="s">
        <v>24</v>
      </c>
      <c r="E37" s="24" t="s">
        <v>126</v>
      </c>
      <c r="F37" s="24" t="s">
        <v>127</v>
      </c>
      <c r="G37" s="29">
        <f t="shared" si="3"/>
        <v>200.57</v>
      </c>
      <c r="H37" s="24">
        <v>200.57</v>
      </c>
      <c r="I37" s="24"/>
      <c r="J37" s="24"/>
      <c r="K37" s="24"/>
      <c r="L37" s="24" t="s">
        <v>116</v>
      </c>
      <c r="M37" s="22" t="s">
        <v>26</v>
      </c>
      <c r="N37" s="22"/>
    </row>
    <row r="38" s="3" customFormat="1" ht="56.25" customHeight="1" spans="1:14">
      <c r="A38" s="24">
        <v>3.05</v>
      </c>
      <c r="B38" s="24" t="s">
        <v>128</v>
      </c>
      <c r="C38" s="24" t="s">
        <v>51</v>
      </c>
      <c r="D38" s="22" t="s">
        <v>24</v>
      </c>
      <c r="E38" s="24" t="s">
        <v>129</v>
      </c>
      <c r="F38" s="24" t="s">
        <v>130</v>
      </c>
      <c r="G38" s="29">
        <f t="shared" si="3"/>
        <v>176.1</v>
      </c>
      <c r="H38" s="24">
        <v>176.1</v>
      </c>
      <c r="I38" s="24"/>
      <c r="J38" s="24"/>
      <c r="K38" s="24"/>
      <c r="L38" s="24" t="s">
        <v>116</v>
      </c>
      <c r="M38" s="22" t="s">
        <v>26</v>
      </c>
      <c r="N38" s="22"/>
    </row>
    <row r="39" s="3" customFormat="1" ht="56.25" customHeight="1" spans="1:14">
      <c r="A39" s="24">
        <v>3.06</v>
      </c>
      <c r="B39" s="24" t="s">
        <v>131</v>
      </c>
      <c r="C39" s="24" t="s">
        <v>51</v>
      </c>
      <c r="D39" s="22" t="s">
        <v>24</v>
      </c>
      <c r="E39" s="24" t="s">
        <v>132</v>
      </c>
      <c r="F39" s="24" t="s">
        <v>133</v>
      </c>
      <c r="G39" s="29">
        <f t="shared" si="3"/>
        <v>248.15</v>
      </c>
      <c r="H39" s="24">
        <v>248.15</v>
      </c>
      <c r="I39" s="24"/>
      <c r="J39" s="24"/>
      <c r="K39" s="24"/>
      <c r="L39" s="24" t="s">
        <v>116</v>
      </c>
      <c r="M39" s="22" t="s">
        <v>26</v>
      </c>
      <c r="N39" s="22"/>
    </row>
    <row r="40" s="3" customFormat="1" ht="56.25" customHeight="1" spans="1:14">
      <c r="A40" s="24">
        <v>3.07</v>
      </c>
      <c r="B40" s="24" t="s">
        <v>134</v>
      </c>
      <c r="C40" s="24" t="s">
        <v>135</v>
      </c>
      <c r="D40" s="22" t="s">
        <v>24</v>
      </c>
      <c r="E40" s="24" t="s">
        <v>34</v>
      </c>
      <c r="F40" s="24" t="s">
        <v>136</v>
      </c>
      <c r="G40" s="29">
        <f t="shared" si="3"/>
        <v>144.05</v>
      </c>
      <c r="H40" s="24">
        <v>144.05</v>
      </c>
      <c r="I40" s="24"/>
      <c r="J40" s="24"/>
      <c r="K40" s="24"/>
      <c r="L40" s="24" t="s">
        <v>116</v>
      </c>
      <c r="M40" s="22" t="s">
        <v>26</v>
      </c>
      <c r="N40" s="22"/>
    </row>
    <row r="41" s="3" customFormat="1" ht="56.25" customHeight="1" spans="1:14">
      <c r="A41" s="24">
        <v>3.08</v>
      </c>
      <c r="B41" s="24" t="s">
        <v>137</v>
      </c>
      <c r="C41" s="24" t="s">
        <v>51</v>
      </c>
      <c r="D41" s="22" t="s">
        <v>24</v>
      </c>
      <c r="E41" s="24" t="s">
        <v>138</v>
      </c>
      <c r="F41" s="24" t="s">
        <v>139</v>
      </c>
      <c r="G41" s="29">
        <f t="shared" si="3"/>
        <v>135.2</v>
      </c>
      <c r="H41" s="24">
        <v>135.2</v>
      </c>
      <c r="I41" s="24"/>
      <c r="J41" s="24"/>
      <c r="K41" s="24"/>
      <c r="L41" s="24" t="s">
        <v>116</v>
      </c>
      <c r="M41" s="22" t="s">
        <v>26</v>
      </c>
      <c r="N41" s="22"/>
    </row>
    <row r="42" s="3" customFormat="1" ht="56.25" customHeight="1" spans="1:14">
      <c r="A42" s="24">
        <v>3.09</v>
      </c>
      <c r="B42" s="24" t="s">
        <v>140</v>
      </c>
      <c r="C42" s="24" t="s">
        <v>51</v>
      </c>
      <c r="D42" s="22" t="s">
        <v>24</v>
      </c>
      <c r="E42" s="24" t="s">
        <v>141</v>
      </c>
      <c r="F42" s="24" t="s">
        <v>142</v>
      </c>
      <c r="G42" s="29">
        <f t="shared" si="3"/>
        <v>134.53</v>
      </c>
      <c r="H42" s="24">
        <v>134.53</v>
      </c>
      <c r="I42" s="24"/>
      <c r="J42" s="24"/>
      <c r="K42" s="24"/>
      <c r="L42" s="24" t="s">
        <v>116</v>
      </c>
      <c r="M42" s="22" t="s">
        <v>26</v>
      </c>
      <c r="N42" s="22"/>
    </row>
    <row r="43" s="3" customFormat="1" ht="56.25" customHeight="1" spans="1:14">
      <c r="A43" s="31">
        <v>3.1</v>
      </c>
      <c r="B43" s="24" t="s">
        <v>143</v>
      </c>
      <c r="C43" s="24" t="s">
        <v>51</v>
      </c>
      <c r="D43" s="22" t="s">
        <v>24</v>
      </c>
      <c r="E43" s="24" t="s">
        <v>144</v>
      </c>
      <c r="F43" s="24" t="s">
        <v>145</v>
      </c>
      <c r="G43" s="29">
        <f t="shared" si="3"/>
        <v>135.2</v>
      </c>
      <c r="H43" s="24">
        <v>135.2</v>
      </c>
      <c r="I43" s="24"/>
      <c r="J43" s="24"/>
      <c r="K43" s="24"/>
      <c r="L43" s="24" t="s">
        <v>116</v>
      </c>
      <c r="M43" s="22" t="s">
        <v>26</v>
      </c>
      <c r="N43" s="22"/>
    </row>
    <row r="44" s="3" customFormat="1" ht="56.25" customHeight="1" spans="1:14">
      <c r="A44" s="24">
        <v>3.11</v>
      </c>
      <c r="B44" s="24" t="s">
        <v>146</v>
      </c>
      <c r="C44" s="24" t="s">
        <v>51</v>
      </c>
      <c r="D44" s="22" t="s">
        <v>24</v>
      </c>
      <c r="E44" s="24" t="s">
        <v>147</v>
      </c>
      <c r="F44" s="24" t="s">
        <v>148</v>
      </c>
      <c r="G44" s="29">
        <f t="shared" si="3"/>
        <v>131.21</v>
      </c>
      <c r="H44" s="24">
        <v>131.21</v>
      </c>
      <c r="I44" s="24"/>
      <c r="J44" s="24"/>
      <c r="K44" s="24"/>
      <c r="L44" s="24" t="s">
        <v>116</v>
      </c>
      <c r="M44" s="22" t="s">
        <v>26</v>
      </c>
      <c r="N44" s="22"/>
    </row>
    <row r="45" s="3" customFormat="1" ht="56.25" customHeight="1" spans="1:14">
      <c r="A45" s="24">
        <v>3.12</v>
      </c>
      <c r="B45" s="24" t="s">
        <v>149</v>
      </c>
      <c r="C45" s="24" t="s">
        <v>51</v>
      </c>
      <c r="D45" s="22" t="s">
        <v>24</v>
      </c>
      <c r="E45" s="24" t="s">
        <v>150</v>
      </c>
      <c r="F45" s="24" t="s">
        <v>151</v>
      </c>
      <c r="G45" s="29">
        <f t="shared" si="3"/>
        <v>129.8</v>
      </c>
      <c r="H45" s="24">
        <v>129.8</v>
      </c>
      <c r="I45" s="24"/>
      <c r="J45" s="24"/>
      <c r="K45" s="24"/>
      <c r="L45" s="24" t="s">
        <v>116</v>
      </c>
      <c r="M45" s="22" t="s">
        <v>26</v>
      </c>
      <c r="N45" s="22"/>
    </row>
    <row r="46" s="2" customFormat="1" ht="49.5" customHeight="1" spans="1:14">
      <c r="A46" s="18">
        <v>4</v>
      </c>
      <c r="B46" s="32" t="s">
        <v>152</v>
      </c>
      <c r="C46" s="18" t="s">
        <v>153</v>
      </c>
      <c r="D46" s="22" t="s">
        <v>24</v>
      </c>
      <c r="E46" s="18" t="s">
        <v>99</v>
      </c>
      <c r="F46" s="18"/>
      <c r="G46" s="33">
        <f t="shared" ref="G46" si="4">SUM(H46:K46)</f>
        <v>2450</v>
      </c>
      <c r="H46" s="18"/>
      <c r="I46" s="18"/>
      <c r="J46" s="18"/>
      <c r="K46" s="18">
        <v>2450</v>
      </c>
      <c r="L46" s="18" t="s">
        <v>154</v>
      </c>
      <c r="M46" s="22" t="s">
        <v>155</v>
      </c>
      <c r="N46" s="22"/>
    </row>
    <row r="47" s="2" customFormat="1" ht="42" customHeight="1" spans="1:14">
      <c r="A47" s="18">
        <v>5</v>
      </c>
      <c r="B47" s="32" t="s">
        <v>156</v>
      </c>
      <c r="C47" s="18" t="s">
        <v>157</v>
      </c>
      <c r="D47" s="22" t="s">
        <v>24</v>
      </c>
      <c r="E47" s="18"/>
      <c r="F47" s="18"/>
      <c r="G47" s="33">
        <f t="shared" ref="G47:G57" si="5">SUM(H47:K47)</f>
        <v>606.85</v>
      </c>
      <c r="H47" s="33">
        <f>SUM(H48:H52)</f>
        <v>198.85</v>
      </c>
      <c r="I47" s="33">
        <f>SUM(I48:I51)</f>
        <v>200</v>
      </c>
      <c r="J47" s="33">
        <f>SUM(J48:J51)</f>
        <v>208</v>
      </c>
      <c r="K47" s="33">
        <f>SUM(K48:K51)</f>
        <v>0</v>
      </c>
      <c r="L47" s="18" t="s">
        <v>158</v>
      </c>
      <c r="M47" s="22" t="s">
        <v>159</v>
      </c>
      <c r="N47" s="22"/>
    </row>
    <row r="48" s="3" customFormat="1" ht="48.75" customHeight="1" spans="1:14">
      <c r="A48" s="18">
        <v>5.1</v>
      </c>
      <c r="B48" s="22" t="s">
        <v>160</v>
      </c>
      <c r="C48" s="24" t="s">
        <v>161</v>
      </c>
      <c r="D48" s="22" t="s">
        <v>162</v>
      </c>
      <c r="E48" s="22" t="s">
        <v>34</v>
      </c>
      <c r="F48" s="22" t="s">
        <v>163</v>
      </c>
      <c r="G48" s="29">
        <f t="shared" si="5"/>
        <v>50</v>
      </c>
      <c r="H48" s="23">
        <v>50</v>
      </c>
      <c r="I48" s="23"/>
      <c r="J48" s="23"/>
      <c r="K48" s="23"/>
      <c r="L48" s="22" t="s">
        <v>36</v>
      </c>
      <c r="M48" s="22" t="s">
        <v>164</v>
      </c>
      <c r="N48" s="22"/>
    </row>
    <row r="49" s="2" customFormat="1" ht="76.5" customHeight="1" spans="1:14">
      <c r="A49" s="18">
        <v>5.2</v>
      </c>
      <c r="B49" s="22" t="s">
        <v>165</v>
      </c>
      <c r="C49" s="22" t="s">
        <v>166</v>
      </c>
      <c r="D49" s="22">
        <v>408</v>
      </c>
      <c r="E49" s="22" t="s">
        <v>167</v>
      </c>
      <c r="F49" s="22"/>
      <c r="G49" s="29">
        <f t="shared" si="5"/>
        <v>408</v>
      </c>
      <c r="H49" s="22"/>
      <c r="I49" s="22">
        <v>200</v>
      </c>
      <c r="J49" s="22">
        <v>208</v>
      </c>
      <c r="K49" s="22"/>
      <c r="L49" s="22" t="s">
        <v>168</v>
      </c>
      <c r="M49" s="22" t="s">
        <v>169</v>
      </c>
      <c r="N49" s="22"/>
    </row>
    <row r="50" s="2" customFormat="1" ht="67.5" customHeight="1" spans="1:14">
      <c r="A50" s="18">
        <v>5.3</v>
      </c>
      <c r="B50" s="22" t="s">
        <v>170</v>
      </c>
      <c r="C50" s="22" t="s">
        <v>171</v>
      </c>
      <c r="D50" s="22">
        <v>60</v>
      </c>
      <c r="E50" s="22" t="s">
        <v>34</v>
      </c>
      <c r="F50" s="22" t="s">
        <v>172</v>
      </c>
      <c r="G50" s="29">
        <f t="shared" si="5"/>
        <v>60</v>
      </c>
      <c r="H50" s="22">
        <v>60</v>
      </c>
      <c r="I50" s="22"/>
      <c r="J50" s="22"/>
      <c r="K50" s="22"/>
      <c r="L50" s="22" t="s">
        <v>36</v>
      </c>
      <c r="M50" s="22" t="s">
        <v>173</v>
      </c>
      <c r="N50" s="22"/>
    </row>
    <row r="51" s="3" customFormat="1" ht="50.25" customHeight="1" spans="1:14">
      <c r="A51" s="18">
        <v>5.4</v>
      </c>
      <c r="B51" s="22" t="s">
        <v>174</v>
      </c>
      <c r="C51" s="22" t="s">
        <v>175</v>
      </c>
      <c r="D51" s="22" t="s">
        <v>24</v>
      </c>
      <c r="E51" s="22" t="s">
        <v>69</v>
      </c>
      <c r="F51" s="22" t="s">
        <v>176</v>
      </c>
      <c r="G51" s="29">
        <f t="shared" si="5"/>
        <v>38.85</v>
      </c>
      <c r="H51" s="22">
        <v>38.85</v>
      </c>
      <c r="I51" s="22"/>
      <c r="J51" s="22"/>
      <c r="K51" s="22"/>
      <c r="L51" s="22" t="s">
        <v>71</v>
      </c>
      <c r="M51" s="22" t="s">
        <v>177</v>
      </c>
      <c r="N51" s="22"/>
    </row>
    <row r="52" s="3" customFormat="1" ht="50.25" customHeight="1" spans="1:14">
      <c r="A52" s="18">
        <v>5.5</v>
      </c>
      <c r="B52" s="22" t="s">
        <v>178</v>
      </c>
      <c r="C52" s="22" t="s">
        <v>179</v>
      </c>
      <c r="D52" s="22">
        <v>50</v>
      </c>
      <c r="E52" s="22" t="s">
        <v>118</v>
      </c>
      <c r="F52" s="22" t="s">
        <v>180</v>
      </c>
      <c r="G52" s="29">
        <f t="shared" si="5"/>
        <v>50</v>
      </c>
      <c r="H52" s="22">
        <v>50</v>
      </c>
      <c r="I52" s="22"/>
      <c r="J52" s="22"/>
      <c r="K52" s="22"/>
      <c r="L52" s="22" t="s">
        <v>181</v>
      </c>
      <c r="M52" s="22" t="s">
        <v>182</v>
      </c>
      <c r="N52" s="22"/>
    </row>
    <row r="53" s="3" customFormat="1" ht="55.5" customHeight="1" spans="1:14">
      <c r="A53" s="18">
        <v>6</v>
      </c>
      <c r="B53" s="22" t="s">
        <v>183</v>
      </c>
      <c r="C53" s="22" t="s">
        <v>184</v>
      </c>
      <c r="D53" s="22" t="s">
        <v>24</v>
      </c>
      <c r="E53" s="22" t="s">
        <v>126</v>
      </c>
      <c r="F53" s="22"/>
      <c r="G53" s="29">
        <f t="shared" si="5"/>
        <v>215</v>
      </c>
      <c r="H53" s="29">
        <v>215</v>
      </c>
      <c r="I53" s="22"/>
      <c r="J53" s="22"/>
      <c r="K53" s="22"/>
      <c r="L53" s="22" t="s">
        <v>185</v>
      </c>
      <c r="M53" s="22" t="s">
        <v>186</v>
      </c>
      <c r="N53" s="22" t="s">
        <v>100</v>
      </c>
    </row>
    <row r="54" s="3" customFormat="1" ht="55.5" customHeight="1" spans="1:14">
      <c r="A54" s="18">
        <v>7</v>
      </c>
      <c r="B54" s="22" t="s">
        <v>187</v>
      </c>
      <c r="C54" s="22" t="s">
        <v>188</v>
      </c>
      <c r="D54" s="22" t="s">
        <v>24</v>
      </c>
      <c r="E54" s="22" t="s">
        <v>42</v>
      </c>
      <c r="F54" s="22" t="s">
        <v>189</v>
      </c>
      <c r="G54" s="29">
        <f t="shared" si="5"/>
        <v>150</v>
      </c>
      <c r="H54" s="29">
        <v>150</v>
      </c>
      <c r="I54" s="22"/>
      <c r="J54" s="22"/>
      <c r="K54" s="22"/>
      <c r="L54" s="22" t="s">
        <v>185</v>
      </c>
      <c r="M54" s="22" t="s">
        <v>186</v>
      </c>
      <c r="N54" s="22"/>
    </row>
    <row r="55" s="2" customFormat="1" ht="58.5" customHeight="1" spans="1:14">
      <c r="A55" s="18">
        <v>8</v>
      </c>
      <c r="B55" s="22" t="s">
        <v>190</v>
      </c>
      <c r="C55" s="34" t="s">
        <v>191</v>
      </c>
      <c r="D55" s="22" t="s">
        <v>24</v>
      </c>
      <c r="E55" s="22" t="s">
        <v>192</v>
      </c>
      <c r="F55" s="22"/>
      <c r="G55" s="29">
        <f t="shared" si="5"/>
        <v>90</v>
      </c>
      <c r="H55" s="29">
        <v>90</v>
      </c>
      <c r="I55" s="22"/>
      <c r="J55" s="22"/>
      <c r="K55" s="22"/>
      <c r="L55" s="22" t="s">
        <v>192</v>
      </c>
      <c r="M55" s="22" t="s">
        <v>164</v>
      </c>
      <c r="N55" s="22" t="s">
        <v>100</v>
      </c>
    </row>
    <row r="56" s="2" customFormat="1" ht="60" customHeight="1" spans="1:14">
      <c r="A56" s="18">
        <v>9</v>
      </c>
      <c r="B56" s="22" t="s">
        <v>193</v>
      </c>
      <c r="C56" s="22" t="s">
        <v>194</v>
      </c>
      <c r="D56" s="22" t="s">
        <v>195</v>
      </c>
      <c r="E56" s="22" t="s">
        <v>138</v>
      </c>
      <c r="F56" s="22" t="s">
        <v>139</v>
      </c>
      <c r="G56" s="29">
        <f t="shared" si="5"/>
        <v>290</v>
      </c>
      <c r="H56" s="29">
        <v>290</v>
      </c>
      <c r="I56" s="22"/>
      <c r="J56" s="22"/>
      <c r="K56" s="22"/>
      <c r="L56" s="22" t="s">
        <v>196</v>
      </c>
      <c r="M56" s="22" t="s">
        <v>197</v>
      </c>
      <c r="N56" s="22"/>
    </row>
    <row r="57" s="3" customFormat="1" ht="59.25" customHeight="1" spans="1:14">
      <c r="A57" s="18">
        <v>10</v>
      </c>
      <c r="B57" s="22" t="s">
        <v>198</v>
      </c>
      <c r="C57" s="24" t="s">
        <v>199</v>
      </c>
      <c r="D57" s="22" t="s">
        <v>24</v>
      </c>
      <c r="E57" s="22" t="s">
        <v>200</v>
      </c>
      <c r="F57" s="22" t="s">
        <v>201</v>
      </c>
      <c r="G57" s="29">
        <f t="shared" si="5"/>
        <v>52</v>
      </c>
      <c r="H57" s="23">
        <v>52</v>
      </c>
      <c r="I57" s="23"/>
      <c r="J57" s="23"/>
      <c r="K57" s="23"/>
      <c r="L57" s="22" t="s">
        <v>202</v>
      </c>
      <c r="M57" s="22" t="s">
        <v>203</v>
      </c>
      <c r="N57" s="22" t="s">
        <v>100</v>
      </c>
    </row>
    <row r="58" s="2" customFormat="1" ht="61.5" customHeight="1" spans="1:14">
      <c r="A58" s="32" t="s">
        <v>204</v>
      </c>
      <c r="B58" s="32"/>
      <c r="C58" s="24" t="s">
        <v>205</v>
      </c>
      <c r="D58" s="22">
        <v>226.1</v>
      </c>
      <c r="E58" s="22" t="s">
        <v>206</v>
      </c>
      <c r="F58" s="22" t="s">
        <v>207</v>
      </c>
      <c r="G58" s="33">
        <f t="shared" ref="G58:G66" si="6">SUM(H58:K58)</f>
        <v>226.1</v>
      </c>
      <c r="H58" s="32">
        <v>178</v>
      </c>
      <c r="I58" s="32">
        <v>48.1</v>
      </c>
      <c r="J58" s="32"/>
      <c r="K58" s="32"/>
      <c r="L58" s="24" t="s">
        <v>168</v>
      </c>
      <c r="M58" s="24" t="s">
        <v>208</v>
      </c>
      <c r="N58" s="22"/>
    </row>
    <row r="59" s="2" customFormat="1" ht="61.5" customHeight="1" spans="1:14">
      <c r="A59" s="32" t="s">
        <v>209</v>
      </c>
      <c r="B59" s="35"/>
      <c r="C59" s="24" t="s">
        <v>210</v>
      </c>
      <c r="D59" s="22">
        <v>390</v>
      </c>
      <c r="E59" s="22" t="s">
        <v>29</v>
      </c>
      <c r="F59" s="22" t="s">
        <v>211</v>
      </c>
      <c r="G59" s="33">
        <f t="shared" si="6"/>
        <v>390</v>
      </c>
      <c r="H59" s="32">
        <v>390</v>
      </c>
      <c r="I59" s="32"/>
      <c r="J59" s="32"/>
      <c r="K59" s="32"/>
      <c r="L59" s="24" t="s">
        <v>104</v>
      </c>
      <c r="M59" s="24" t="s">
        <v>212</v>
      </c>
      <c r="N59" s="22"/>
    </row>
    <row r="60" s="2" customFormat="1" ht="74.25" customHeight="1" spans="1:14">
      <c r="A60" s="32" t="s">
        <v>213</v>
      </c>
      <c r="B60" s="36"/>
      <c r="C60" s="24" t="s">
        <v>214</v>
      </c>
      <c r="D60" s="22">
        <v>750</v>
      </c>
      <c r="E60" s="22" t="s">
        <v>215</v>
      </c>
      <c r="F60" s="22"/>
      <c r="G60" s="33">
        <f t="shared" si="6"/>
        <v>750</v>
      </c>
      <c r="H60" s="32">
        <v>750</v>
      </c>
      <c r="I60" s="32"/>
      <c r="J60" s="32"/>
      <c r="K60" s="32"/>
      <c r="L60" s="24" t="s">
        <v>216</v>
      </c>
      <c r="M60" s="24" t="s">
        <v>217</v>
      </c>
      <c r="N60" s="22"/>
    </row>
    <row r="61" s="2" customFormat="1" ht="81.75" customHeight="1" spans="1:14">
      <c r="A61" s="18" t="s">
        <v>218</v>
      </c>
      <c r="B61" s="19"/>
      <c r="C61" s="22" t="s">
        <v>219</v>
      </c>
      <c r="D61" s="22">
        <v>2150</v>
      </c>
      <c r="E61" s="22" t="s">
        <v>25</v>
      </c>
      <c r="F61" s="22" t="s">
        <v>99</v>
      </c>
      <c r="G61" s="16">
        <f t="shared" si="6"/>
        <v>2150</v>
      </c>
      <c r="H61" s="18"/>
      <c r="I61" s="22">
        <v>1950</v>
      </c>
      <c r="J61" s="22">
        <v>200</v>
      </c>
      <c r="K61" s="18"/>
      <c r="L61" s="22" t="s">
        <v>168</v>
      </c>
      <c r="M61" s="25" t="s">
        <v>220</v>
      </c>
      <c r="N61" s="22"/>
    </row>
    <row r="62" s="2" customFormat="1" ht="78.75" spans="1:14">
      <c r="A62" s="18" t="s">
        <v>221</v>
      </c>
      <c r="B62" s="19"/>
      <c r="C62" s="24" t="s">
        <v>222</v>
      </c>
      <c r="D62" s="37">
        <v>962</v>
      </c>
      <c r="E62" s="22" t="s">
        <v>69</v>
      </c>
      <c r="F62" s="22"/>
      <c r="G62" s="16">
        <f t="shared" si="6"/>
        <v>962</v>
      </c>
      <c r="H62" s="16">
        <v>962</v>
      </c>
      <c r="I62" s="16"/>
      <c r="J62" s="16"/>
      <c r="K62" s="16"/>
      <c r="L62" s="23" t="s">
        <v>71</v>
      </c>
      <c r="M62" s="25" t="s">
        <v>223</v>
      </c>
      <c r="N62" s="22"/>
    </row>
    <row r="63" s="2" customFormat="1" ht="55.5" customHeight="1" spans="1:14">
      <c r="A63" s="20" t="s">
        <v>224</v>
      </c>
      <c r="B63" s="38"/>
      <c r="C63" s="39" t="s">
        <v>225</v>
      </c>
      <c r="D63" s="40">
        <v>225</v>
      </c>
      <c r="E63" s="21" t="s">
        <v>25</v>
      </c>
      <c r="F63" s="21"/>
      <c r="G63" s="41">
        <f t="shared" ref="G63:G64" si="7">SUM(H63:K63)</f>
        <v>225</v>
      </c>
      <c r="H63" s="41">
        <v>225</v>
      </c>
      <c r="I63" s="41"/>
      <c r="J63" s="41"/>
      <c r="K63" s="41"/>
      <c r="L63" s="40" t="s">
        <v>226</v>
      </c>
      <c r="M63" s="45" t="s">
        <v>227</v>
      </c>
      <c r="N63" s="22"/>
    </row>
    <row r="64" s="2" customFormat="1" ht="55.5" customHeight="1" spans="1:14">
      <c r="A64" s="20" t="s">
        <v>228</v>
      </c>
      <c r="B64" s="38"/>
      <c r="C64" s="39" t="s">
        <v>229</v>
      </c>
      <c r="D64" s="40">
        <v>13.65</v>
      </c>
      <c r="E64" s="21" t="s">
        <v>25</v>
      </c>
      <c r="F64" s="21"/>
      <c r="G64" s="41">
        <f t="shared" si="7"/>
        <v>13.65</v>
      </c>
      <c r="H64" s="41"/>
      <c r="I64" s="41"/>
      <c r="J64" s="41"/>
      <c r="K64" s="41">
        <v>13.65</v>
      </c>
      <c r="L64" s="40" t="s">
        <v>230</v>
      </c>
      <c r="M64" s="45" t="s">
        <v>231</v>
      </c>
      <c r="N64" s="22"/>
    </row>
    <row r="65" s="4" customFormat="1" ht="66" customHeight="1" spans="1:14">
      <c r="A65" s="18" t="s">
        <v>232</v>
      </c>
      <c r="B65" s="19"/>
      <c r="C65" s="22" t="s">
        <v>233</v>
      </c>
      <c r="D65" s="22">
        <f>G65</f>
        <v>403.55</v>
      </c>
      <c r="E65" s="22" t="s">
        <v>234</v>
      </c>
      <c r="F65" s="22"/>
      <c r="G65" s="23">
        <f t="shared" si="6"/>
        <v>403.55</v>
      </c>
      <c r="H65" s="22">
        <v>96.82</v>
      </c>
      <c r="I65" s="22">
        <v>3.15</v>
      </c>
      <c r="J65" s="22">
        <v>7.23</v>
      </c>
      <c r="K65" s="22">
        <v>296.35</v>
      </c>
      <c r="L65" s="22" t="s">
        <v>235</v>
      </c>
      <c r="M65" s="22" t="s">
        <v>236</v>
      </c>
      <c r="N65" s="54"/>
    </row>
    <row r="66" s="3" customFormat="1" ht="30" customHeight="1" spans="1:14">
      <c r="A66" s="46" t="s">
        <v>237</v>
      </c>
      <c r="B66" s="46"/>
      <c r="C66" s="46"/>
      <c r="D66" s="46"/>
      <c r="E66" s="46"/>
      <c r="F66" s="46"/>
      <c r="G66" s="16">
        <f t="shared" si="6"/>
        <v>23220.45</v>
      </c>
      <c r="H66" s="16">
        <f>H67+H73+SUM(H90:H97)+SUM(H86:H87)</f>
        <v>16496.93</v>
      </c>
      <c r="I66" s="16">
        <f t="shared" ref="I66:K66" si="8">I67+I73+SUM(I90:I97)+SUM(I86:I87)</f>
        <v>2178.75</v>
      </c>
      <c r="J66" s="16">
        <f t="shared" si="8"/>
        <v>1604.77</v>
      </c>
      <c r="K66" s="16">
        <f t="shared" si="8"/>
        <v>2940</v>
      </c>
      <c r="L66" s="22"/>
      <c r="M66" s="22"/>
      <c r="N66" s="22"/>
    </row>
    <row r="67" s="2" customFormat="1" ht="30" customHeight="1" spans="1:14">
      <c r="A67" s="18" t="s">
        <v>238</v>
      </c>
      <c r="B67" s="18"/>
      <c r="C67" s="18"/>
      <c r="D67" s="18">
        <v>4000</v>
      </c>
      <c r="E67" s="18"/>
      <c r="F67" s="18"/>
      <c r="G67" s="16">
        <f>SUM(G68:G72)</f>
        <v>3920</v>
      </c>
      <c r="H67" s="16">
        <f t="shared" ref="H67:K67" si="9">SUM(H68:H72)</f>
        <v>2880</v>
      </c>
      <c r="I67" s="16">
        <f t="shared" si="9"/>
        <v>140</v>
      </c>
      <c r="J67" s="16">
        <f t="shared" si="9"/>
        <v>0</v>
      </c>
      <c r="K67" s="16">
        <f t="shared" si="9"/>
        <v>900</v>
      </c>
      <c r="L67" s="18"/>
      <c r="M67" s="18"/>
      <c r="N67" s="18"/>
    </row>
    <row r="68" s="2" customFormat="1" ht="69.75" customHeight="1" spans="1:14">
      <c r="A68" s="47">
        <v>1.1</v>
      </c>
      <c r="B68" s="22" t="s">
        <v>239</v>
      </c>
      <c r="C68" s="22" t="s">
        <v>240</v>
      </c>
      <c r="D68" s="22">
        <v>1000</v>
      </c>
      <c r="E68" s="22" t="s">
        <v>241</v>
      </c>
      <c r="F68" s="22"/>
      <c r="G68" s="23">
        <f t="shared" ref="G68" si="10">SUM(H68:K68)</f>
        <v>1000</v>
      </c>
      <c r="H68" s="22">
        <v>1000</v>
      </c>
      <c r="I68" s="22"/>
      <c r="J68" s="22"/>
      <c r="K68" s="22"/>
      <c r="L68" s="22" t="s">
        <v>242</v>
      </c>
      <c r="M68" s="22" t="s">
        <v>243</v>
      </c>
      <c r="N68" s="18"/>
    </row>
    <row r="69" s="2" customFormat="1" ht="111.75" customHeight="1" spans="1:14">
      <c r="A69" s="47">
        <v>1.2</v>
      </c>
      <c r="B69" s="22" t="s">
        <v>244</v>
      </c>
      <c r="C69" s="22" t="s">
        <v>245</v>
      </c>
      <c r="D69" s="22">
        <v>300</v>
      </c>
      <c r="E69" s="22" t="s">
        <v>34</v>
      </c>
      <c r="F69" s="22" t="s">
        <v>246</v>
      </c>
      <c r="G69" s="23">
        <f t="shared" ref="G69" si="11">SUM(H69:K69)</f>
        <v>300</v>
      </c>
      <c r="H69" s="22">
        <v>160</v>
      </c>
      <c r="I69" s="22">
        <v>140</v>
      </c>
      <c r="J69" s="22"/>
      <c r="K69" s="22"/>
      <c r="L69" s="22" t="s">
        <v>36</v>
      </c>
      <c r="M69" s="22" t="s">
        <v>247</v>
      </c>
      <c r="N69" s="22"/>
    </row>
    <row r="70" s="2" customFormat="1" ht="67.5" customHeight="1" spans="1:14">
      <c r="A70" s="47">
        <v>1.3</v>
      </c>
      <c r="B70" s="22" t="s">
        <v>248</v>
      </c>
      <c r="C70" s="24" t="s">
        <v>249</v>
      </c>
      <c r="D70" s="22">
        <v>620</v>
      </c>
      <c r="E70" s="22" t="s">
        <v>132</v>
      </c>
      <c r="F70" s="22" t="s">
        <v>250</v>
      </c>
      <c r="G70" s="23">
        <f t="shared" ref="G70:G73" si="12">SUM(H70:K70)</f>
        <v>620</v>
      </c>
      <c r="H70" s="22">
        <v>620</v>
      </c>
      <c r="I70" s="22"/>
      <c r="J70" s="22"/>
      <c r="K70" s="22"/>
      <c r="L70" s="22" t="s">
        <v>251</v>
      </c>
      <c r="M70" s="22" t="s">
        <v>252</v>
      </c>
      <c r="N70" s="22" t="s">
        <v>253</v>
      </c>
    </row>
    <row r="71" s="2" customFormat="1" ht="113.25" customHeight="1" spans="1:14">
      <c r="A71" s="47">
        <v>1.4</v>
      </c>
      <c r="B71" s="22" t="s">
        <v>254</v>
      </c>
      <c r="C71" s="22" t="s">
        <v>255</v>
      </c>
      <c r="D71" s="22">
        <v>1800</v>
      </c>
      <c r="E71" s="22" t="s">
        <v>256</v>
      </c>
      <c r="F71" s="22"/>
      <c r="G71" s="23">
        <f t="shared" si="12"/>
        <v>1800</v>
      </c>
      <c r="H71" s="22">
        <v>900</v>
      </c>
      <c r="I71" s="22"/>
      <c r="J71" s="22"/>
      <c r="K71" s="22">
        <v>900</v>
      </c>
      <c r="L71" s="22" t="s">
        <v>257</v>
      </c>
      <c r="M71" s="22" t="s">
        <v>258</v>
      </c>
      <c r="N71" s="22"/>
    </row>
    <row r="72" s="2" customFormat="1" ht="63" customHeight="1" spans="1:14">
      <c r="A72" s="47">
        <v>1.5</v>
      </c>
      <c r="B72" s="22" t="s">
        <v>259</v>
      </c>
      <c r="C72" s="22" t="s">
        <v>260</v>
      </c>
      <c r="D72" s="22">
        <v>200</v>
      </c>
      <c r="E72" s="22" t="s">
        <v>261</v>
      </c>
      <c r="F72" s="22"/>
      <c r="G72" s="23">
        <f t="shared" si="12"/>
        <v>200</v>
      </c>
      <c r="H72" s="22">
        <v>200</v>
      </c>
      <c r="I72" s="22"/>
      <c r="J72" s="22"/>
      <c r="K72" s="22"/>
      <c r="L72" s="22" t="s">
        <v>216</v>
      </c>
      <c r="M72" s="24" t="s">
        <v>262</v>
      </c>
      <c r="N72" s="22"/>
    </row>
    <row r="73" s="5" customFormat="1" ht="31.5" customHeight="1" spans="1:14">
      <c r="A73" s="18" t="s">
        <v>263</v>
      </c>
      <c r="B73" s="19"/>
      <c r="C73" s="19"/>
      <c r="D73" s="22"/>
      <c r="E73" s="22" t="s">
        <v>99</v>
      </c>
      <c r="F73" s="22"/>
      <c r="G73" s="16">
        <f t="shared" si="12"/>
        <v>12682.75</v>
      </c>
      <c r="H73" s="16">
        <f>H74+H75+H80+H85+H81+H82+H83+H84</f>
        <v>10750</v>
      </c>
      <c r="I73" s="16">
        <f t="shared" ref="I73:K73" si="13">I74+I75+I80+I85+I81+I82+I83+I84</f>
        <v>792.75</v>
      </c>
      <c r="J73" s="16">
        <f t="shared" si="13"/>
        <v>900</v>
      </c>
      <c r="K73" s="16">
        <f t="shared" si="13"/>
        <v>240</v>
      </c>
      <c r="L73" s="22" t="s">
        <v>216</v>
      </c>
      <c r="M73" s="22"/>
      <c r="N73" s="22"/>
    </row>
    <row r="74" s="2" customFormat="1" ht="105" customHeight="1" spans="1:14">
      <c r="A74" s="18">
        <v>2.1</v>
      </c>
      <c r="B74" s="18" t="s">
        <v>264</v>
      </c>
      <c r="C74" s="24" t="s">
        <v>265</v>
      </c>
      <c r="D74" s="22">
        <v>7330</v>
      </c>
      <c r="E74" s="22" t="s">
        <v>266</v>
      </c>
      <c r="F74" s="22"/>
      <c r="G74" s="23">
        <f t="shared" ref="G74:G85" si="14">SUM(H74:K74)</f>
        <v>7330</v>
      </c>
      <c r="H74" s="23">
        <v>7330</v>
      </c>
      <c r="I74" s="16"/>
      <c r="J74" s="16"/>
      <c r="K74" s="16"/>
      <c r="L74" s="22" t="s">
        <v>216</v>
      </c>
      <c r="M74" s="24" t="s">
        <v>267</v>
      </c>
      <c r="N74" s="22"/>
    </row>
    <row r="75" s="2" customFormat="1" ht="63" customHeight="1" spans="1:14">
      <c r="A75" s="18">
        <v>2.2</v>
      </c>
      <c r="B75" s="18" t="s">
        <v>268</v>
      </c>
      <c r="C75" s="22" t="s">
        <v>269</v>
      </c>
      <c r="D75" s="22">
        <v>1372.75</v>
      </c>
      <c r="E75" s="22" t="s">
        <v>270</v>
      </c>
      <c r="F75" s="22"/>
      <c r="G75" s="23">
        <f t="shared" si="14"/>
        <v>1372.75</v>
      </c>
      <c r="H75" s="22">
        <v>940</v>
      </c>
      <c r="I75" s="22">
        <f>SUM(I76:I79)</f>
        <v>192.75</v>
      </c>
      <c r="J75" s="22">
        <f>SUM(J76:J79)</f>
        <v>0</v>
      </c>
      <c r="K75" s="22">
        <f>SUM(K76:K79)</f>
        <v>240</v>
      </c>
      <c r="L75" s="22" t="s">
        <v>271</v>
      </c>
      <c r="M75" s="22"/>
      <c r="N75" s="22"/>
    </row>
    <row r="76" s="2" customFormat="1" ht="72.75" customHeight="1" spans="1:14">
      <c r="A76" s="18" t="s">
        <v>272</v>
      </c>
      <c r="B76" s="22" t="s">
        <v>273</v>
      </c>
      <c r="C76" s="22" t="s">
        <v>274</v>
      </c>
      <c r="D76" s="22">
        <v>192.75</v>
      </c>
      <c r="E76" s="22" t="s">
        <v>126</v>
      </c>
      <c r="F76" s="22"/>
      <c r="G76" s="23">
        <f t="shared" si="14"/>
        <v>192.75</v>
      </c>
      <c r="H76" s="22"/>
      <c r="I76" s="22">
        <v>192.75</v>
      </c>
      <c r="J76" s="22"/>
      <c r="K76" s="22"/>
      <c r="L76" s="22" t="s">
        <v>275</v>
      </c>
      <c r="M76" s="22" t="s">
        <v>276</v>
      </c>
      <c r="N76" s="22"/>
    </row>
    <row r="77" s="6" customFormat="1" ht="144" customHeight="1" spans="1:14">
      <c r="A77" s="22" t="s">
        <v>277</v>
      </c>
      <c r="B77" s="22" t="s">
        <v>278</v>
      </c>
      <c r="C77" s="22" t="s">
        <v>279</v>
      </c>
      <c r="D77" s="22">
        <v>180</v>
      </c>
      <c r="E77" s="22" t="s">
        <v>34</v>
      </c>
      <c r="F77" s="22" t="s">
        <v>246</v>
      </c>
      <c r="G77" s="23">
        <f t="shared" si="14"/>
        <v>180</v>
      </c>
      <c r="H77" s="22"/>
      <c r="I77" s="22"/>
      <c r="J77" s="22"/>
      <c r="K77" s="22">
        <v>180</v>
      </c>
      <c r="L77" s="22" t="s">
        <v>280</v>
      </c>
      <c r="M77" s="22" t="s">
        <v>281</v>
      </c>
      <c r="N77" s="22"/>
    </row>
    <row r="78" s="2" customFormat="1" ht="72" customHeight="1" spans="1:14">
      <c r="A78" s="22" t="s">
        <v>282</v>
      </c>
      <c r="B78" s="48" t="s">
        <v>283</v>
      </c>
      <c r="C78" s="22" t="s">
        <v>284</v>
      </c>
      <c r="D78" s="22">
        <v>500</v>
      </c>
      <c r="E78" s="22" t="s">
        <v>144</v>
      </c>
      <c r="F78" s="22" t="s">
        <v>285</v>
      </c>
      <c r="G78" s="23">
        <f t="shared" si="14"/>
        <v>500</v>
      </c>
      <c r="H78" s="22">
        <v>500</v>
      </c>
      <c r="I78" s="22"/>
      <c r="J78" s="22"/>
      <c r="K78" s="22"/>
      <c r="L78" s="22" t="s">
        <v>286</v>
      </c>
      <c r="M78" s="22" t="s">
        <v>287</v>
      </c>
      <c r="N78" s="22"/>
    </row>
    <row r="79" s="2" customFormat="1" ht="73.5" customHeight="1" spans="1:14">
      <c r="A79" s="22" t="s">
        <v>288</v>
      </c>
      <c r="B79" s="22" t="s">
        <v>289</v>
      </c>
      <c r="C79" s="22" t="s">
        <v>290</v>
      </c>
      <c r="D79" s="22">
        <v>500</v>
      </c>
      <c r="E79" s="22" t="s">
        <v>118</v>
      </c>
      <c r="F79" s="22"/>
      <c r="G79" s="23">
        <f t="shared" si="14"/>
        <v>500</v>
      </c>
      <c r="H79" s="22">
        <v>440</v>
      </c>
      <c r="I79" s="22"/>
      <c r="J79" s="22"/>
      <c r="K79" s="22">
        <v>60</v>
      </c>
      <c r="L79" s="22" t="s">
        <v>216</v>
      </c>
      <c r="M79" s="22" t="s">
        <v>291</v>
      </c>
      <c r="N79" s="22"/>
    </row>
    <row r="80" s="2" customFormat="1" ht="70.5" customHeight="1" spans="1:14">
      <c r="A80" s="18">
        <v>2.3</v>
      </c>
      <c r="B80" s="22" t="s">
        <v>292</v>
      </c>
      <c r="C80" s="22" t="s">
        <v>293</v>
      </c>
      <c r="D80" s="22">
        <v>1000</v>
      </c>
      <c r="E80" s="22" t="s">
        <v>294</v>
      </c>
      <c r="F80" s="22"/>
      <c r="G80" s="23">
        <f t="shared" si="14"/>
        <v>1000</v>
      </c>
      <c r="H80" s="22"/>
      <c r="I80" s="22">
        <v>100</v>
      </c>
      <c r="J80" s="22">
        <v>900</v>
      </c>
      <c r="K80" s="18"/>
      <c r="L80" s="22" t="s">
        <v>295</v>
      </c>
      <c r="M80" s="22" t="s">
        <v>296</v>
      </c>
      <c r="N80" s="22"/>
    </row>
    <row r="81" s="2" customFormat="1" ht="70.5" customHeight="1" spans="1:14">
      <c r="A81" s="18">
        <v>2.4</v>
      </c>
      <c r="B81" s="22" t="s">
        <v>297</v>
      </c>
      <c r="C81" s="22" t="s">
        <v>298</v>
      </c>
      <c r="D81" s="22">
        <v>40</v>
      </c>
      <c r="E81" s="22" t="s">
        <v>34</v>
      </c>
      <c r="F81" s="22"/>
      <c r="G81" s="23">
        <f t="shared" si="14"/>
        <v>40</v>
      </c>
      <c r="H81" s="22"/>
      <c r="I81" s="22">
        <v>40</v>
      </c>
      <c r="J81" s="22"/>
      <c r="K81" s="18"/>
      <c r="L81" s="22" t="s">
        <v>36</v>
      </c>
      <c r="M81" s="22" t="s">
        <v>299</v>
      </c>
      <c r="N81" s="22"/>
    </row>
    <row r="82" s="2" customFormat="1" ht="70.5" customHeight="1" spans="1:14">
      <c r="A82" s="18">
        <v>2.5</v>
      </c>
      <c r="B82" s="26" t="s">
        <v>300</v>
      </c>
      <c r="C82" s="22" t="s">
        <v>301</v>
      </c>
      <c r="D82" s="22">
        <v>300</v>
      </c>
      <c r="E82" s="22" t="s">
        <v>118</v>
      </c>
      <c r="F82" s="22"/>
      <c r="G82" s="23">
        <f t="shared" si="14"/>
        <v>300</v>
      </c>
      <c r="H82" s="22">
        <v>300</v>
      </c>
      <c r="I82" s="22"/>
      <c r="J82" s="22"/>
      <c r="K82" s="18"/>
      <c r="L82" s="22" t="s">
        <v>181</v>
      </c>
      <c r="M82" s="22" t="s">
        <v>302</v>
      </c>
      <c r="N82" s="22"/>
    </row>
    <row r="83" s="2" customFormat="1" ht="90" customHeight="1" spans="1:14">
      <c r="A83" s="18">
        <v>2.6</v>
      </c>
      <c r="B83" s="26" t="s">
        <v>303</v>
      </c>
      <c r="C83" s="22" t="s">
        <v>304</v>
      </c>
      <c r="D83" s="22">
        <v>500</v>
      </c>
      <c r="E83" s="22" t="s">
        <v>118</v>
      </c>
      <c r="F83" s="22"/>
      <c r="G83" s="23">
        <f t="shared" si="14"/>
        <v>500</v>
      </c>
      <c r="H83" s="22">
        <v>500</v>
      </c>
      <c r="I83" s="22"/>
      <c r="J83" s="22"/>
      <c r="K83" s="18"/>
      <c r="L83" s="22" t="s">
        <v>181</v>
      </c>
      <c r="M83" s="22" t="s">
        <v>305</v>
      </c>
      <c r="N83" s="22"/>
    </row>
    <row r="84" s="2" customFormat="1" ht="63.75" customHeight="1" spans="1:14">
      <c r="A84" s="18">
        <v>2.7</v>
      </c>
      <c r="B84" s="22" t="s">
        <v>306</v>
      </c>
      <c r="C84" s="22" t="s">
        <v>307</v>
      </c>
      <c r="D84" s="22"/>
      <c r="E84" s="22" t="s">
        <v>118</v>
      </c>
      <c r="F84" s="22" t="s">
        <v>308</v>
      </c>
      <c r="G84" s="29">
        <f t="shared" si="14"/>
        <v>1140</v>
      </c>
      <c r="H84" s="22">
        <v>1140</v>
      </c>
      <c r="I84" s="22"/>
      <c r="J84" s="22"/>
      <c r="K84" s="22"/>
      <c r="L84" s="22" t="s">
        <v>181</v>
      </c>
      <c r="M84" s="22" t="s">
        <v>309</v>
      </c>
      <c r="N84" s="22"/>
    </row>
    <row r="85" s="2" customFormat="1" ht="124.5" customHeight="1" spans="1:14">
      <c r="A85" s="18">
        <v>2.8</v>
      </c>
      <c r="B85" s="22" t="s">
        <v>310</v>
      </c>
      <c r="C85" s="22" t="s">
        <v>311</v>
      </c>
      <c r="D85" s="22">
        <v>1000</v>
      </c>
      <c r="E85" s="22" t="s">
        <v>312</v>
      </c>
      <c r="F85" s="22"/>
      <c r="G85" s="23">
        <f t="shared" si="14"/>
        <v>1000</v>
      </c>
      <c r="H85" s="22">
        <v>540</v>
      </c>
      <c r="I85" s="22">
        <v>460</v>
      </c>
      <c r="J85" s="22"/>
      <c r="K85" s="22"/>
      <c r="L85" s="22" t="s">
        <v>49</v>
      </c>
      <c r="M85" s="22" t="s">
        <v>313</v>
      </c>
      <c r="N85" s="22"/>
    </row>
    <row r="86" s="2" customFormat="1" ht="44.25" customHeight="1" spans="1:14">
      <c r="A86" s="49" t="s">
        <v>314</v>
      </c>
      <c r="B86" s="19" t="s">
        <v>315</v>
      </c>
      <c r="C86" s="24" t="s">
        <v>316</v>
      </c>
      <c r="D86" s="22">
        <v>1300</v>
      </c>
      <c r="E86" s="22" t="s">
        <v>99</v>
      </c>
      <c r="F86" s="22"/>
      <c r="G86" s="16">
        <f t="shared" ref="G86:G99" si="15">SUM(H86:K86)</f>
        <v>1300</v>
      </c>
      <c r="H86" s="18">
        <v>1300</v>
      </c>
      <c r="I86" s="22"/>
      <c r="J86" s="22"/>
      <c r="K86" s="22"/>
      <c r="L86" s="22" t="s">
        <v>317</v>
      </c>
      <c r="M86" s="24" t="s">
        <v>318</v>
      </c>
      <c r="N86" s="22"/>
    </row>
    <row r="87" s="2" customFormat="1" ht="35.25" customHeight="1" spans="1:14">
      <c r="A87" s="49" t="s">
        <v>319</v>
      </c>
      <c r="B87" s="36" t="s">
        <v>320</v>
      </c>
      <c r="C87" s="24" t="s">
        <v>321</v>
      </c>
      <c r="D87" s="22">
        <v>575.95</v>
      </c>
      <c r="E87" s="22" t="s">
        <v>312</v>
      </c>
      <c r="F87" s="50"/>
      <c r="G87" s="16">
        <f t="shared" si="15"/>
        <v>575.95</v>
      </c>
      <c r="H87" s="16">
        <f>H88+H89</f>
        <v>575.95</v>
      </c>
      <c r="I87" s="16">
        <f>I88+I89</f>
        <v>0</v>
      </c>
      <c r="J87" s="16">
        <f>J88+J89</f>
        <v>0</v>
      </c>
      <c r="K87" s="16">
        <f>K88+K89</f>
        <v>0</v>
      </c>
      <c r="L87" s="22"/>
      <c r="M87" s="22"/>
      <c r="N87" s="22"/>
    </row>
    <row r="88" s="2" customFormat="1" ht="51.95" customHeight="1" spans="1:14">
      <c r="A88" s="24">
        <v>1</v>
      </c>
      <c r="B88" s="24" t="s">
        <v>322</v>
      </c>
      <c r="C88" s="24" t="s">
        <v>323</v>
      </c>
      <c r="D88" s="24">
        <v>504.15</v>
      </c>
      <c r="E88" s="22" t="s">
        <v>312</v>
      </c>
      <c r="F88" s="50"/>
      <c r="G88" s="23">
        <f t="shared" si="15"/>
        <v>504.15</v>
      </c>
      <c r="H88" s="24">
        <v>504.15</v>
      </c>
      <c r="I88" s="55"/>
      <c r="J88" s="55"/>
      <c r="K88" s="50"/>
      <c r="L88" s="22" t="s">
        <v>116</v>
      </c>
      <c r="M88" s="24" t="s">
        <v>324</v>
      </c>
      <c r="N88" s="22"/>
    </row>
    <row r="89" s="2" customFormat="1" ht="63" customHeight="1" spans="1:14">
      <c r="A89" s="24">
        <v>2</v>
      </c>
      <c r="B89" s="24" t="s">
        <v>325</v>
      </c>
      <c r="C89" s="24" t="s">
        <v>326</v>
      </c>
      <c r="D89" s="24">
        <v>71.8</v>
      </c>
      <c r="E89" s="22" t="s">
        <v>312</v>
      </c>
      <c r="F89" s="50"/>
      <c r="G89" s="23">
        <f t="shared" si="15"/>
        <v>71.8</v>
      </c>
      <c r="H89" s="24">
        <v>71.8</v>
      </c>
      <c r="I89" s="55"/>
      <c r="J89" s="55"/>
      <c r="K89" s="50"/>
      <c r="L89" s="22" t="s">
        <v>116</v>
      </c>
      <c r="M89" s="24" t="s">
        <v>327</v>
      </c>
      <c r="N89" s="22"/>
    </row>
    <row r="90" s="2" customFormat="1" ht="57" customHeight="1" spans="1:14">
      <c r="A90" s="18" t="s">
        <v>328</v>
      </c>
      <c r="B90" s="18" t="s">
        <v>329</v>
      </c>
      <c r="C90" s="22" t="s">
        <v>330</v>
      </c>
      <c r="D90" s="22">
        <v>380.82</v>
      </c>
      <c r="E90" s="22" t="s">
        <v>312</v>
      </c>
      <c r="F90" s="22"/>
      <c r="G90" s="16">
        <f t="shared" si="15"/>
        <v>380.82</v>
      </c>
      <c r="H90" s="18"/>
      <c r="I90" s="18">
        <v>380.82</v>
      </c>
      <c r="J90" s="18"/>
      <c r="K90" s="18"/>
      <c r="L90" s="22" t="s">
        <v>154</v>
      </c>
      <c r="M90" s="22" t="s">
        <v>331</v>
      </c>
      <c r="N90" s="22"/>
    </row>
    <row r="91" s="2" customFormat="1" ht="58.5" customHeight="1" spans="1:14">
      <c r="A91" s="18" t="s">
        <v>332</v>
      </c>
      <c r="B91" s="18" t="s">
        <v>333</v>
      </c>
      <c r="C91" s="22" t="s">
        <v>334</v>
      </c>
      <c r="D91" s="22">
        <v>127</v>
      </c>
      <c r="E91" s="22" t="s">
        <v>312</v>
      </c>
      <c r="F91" s="22"/>
      <c r="G91" s="16">
        <f t="shared" si="15"/>
        <v>127</v>
      </c>
      <c r="H91" s="18">
        <v>127</v>
      </c>
      <c r="I91" s="18"/>
      <c r="J91" s="18"/>
      <c r="K91" s="18"/>
      <c r="L91" s="22" t="s">
        <v>168</v>
      </c>
      <c r="M91" s="22" t="s">
        <v>335</v>
      </c>
      <c r="N91" s="22"/>
    </row>
    <row r="92" s="3" customFormat="1" ht="49.5" customHeight="1" spans="1:14">
      <c r="A92" s="18" t="s">
        <v>336</v>
      </c>
      <c r="B92" s="18" t="s">
        <v>337</v>
      </c>
      <c r="C92" s="22" t="s">
        <v>338</v>
      </c>
      <c r="D92" s="22">
        <v>368.78</v>
      </c>
      <c r="E92" s="22" t="s">
        <v>99</v>
      </c>
      <c r="F92" s="22"/>
      <c r="G92" s="16">
        <f t="shared" si="15"/>
        <v>368.78</v>
      </c>
      <c r="H92" s="18">
        <v>368.78</v>
      </c>
      <c r="I92" s="18"/>
      <c r="J92" s="18"/>
      <c r="K92" s="18"/>
      <c r="L92" s="22" t="s">
        <v>339</v>
      </c>
      <c r="M92" s="22" t="s">
        <v>340</v>
      </c>
      <c r="N92" s="22"/>
    </row>
    <row r="93" s="2" customFormat="1" ht="58.5" customHeight="1" spans="1:14">
      <c r="A93" s="18" t="s">
        <v>341</v>
      </c>
      <c r="B93" s="18" t="s">
        <v>342</v>
      </c>
      <c r="C93" s="22" t="s">
        <v>343</v>
      </c>
      <c r="D93" s="22">
        <v>257.6</v>
      </c>
      <c r="E93" s="22" t="s">
        <v>25</v>
      </c>
      <c r="F93" s="22"/>
      <c r="G93" s="16">
        <f t="shared" si="15"/>
        <v>257.6</v>
      </c>
      <c r="H93" s="22"/>
      <c r="I93" s="22">
        <v>257.6</v>
      </c>
      <c r="J93" s="22"/>
      <c r="K93" s="22"/>
      <c r="L93" s="23" t="s">
        <v>216</v>
      </c>
      <c r="M93" s="22" t="s">
        <v>344</v>
      </c>
      <c r="N93" s="22"/>
    </row>
    <row r="94" s="2" customFormat="1" ht="57.75" customHeight="1" spans="1:14">
      <c r="A94" s="18" t="s">
        <v>345</v>
      </c>
      <c r="B94" s="18" t="s">
        <v>346</v>
      </c>
      <c r="C94" s="22" t="s">
        <v>347</v>
      </c>
      <c r="D94" s="22">
        <v>302.58</v>
      </c>
      <c r="E94" s="22" t="s">
        <v>25</v>
      </c>
      <c r="F94" s="22"/>
      <c r="G94" s="16">
        <f t="shared" si="15"/>
        <v>302.58</v>
      </c>
      <c r="H94" s="22"/>
      <c r="I94" s="22">
        <v>302.58</v>
      </c>
      <c r="J94" s="22"/>
      <c r="K94" s="22"/>
      <c r="L94" s="23" t="s">
        <v>216</v>
      </c>
      <c r="M94" s="22" t="s">
        <v>348</v>
      </c>
      <c r="N94" s="22"/>
    </row>
    <row r="95" s="2" customFormat="1" ht="75.75" customHeight="1" spans="1:14">
      <c r="A95" s="18" t="s">
        <v>349</v>
      </c>
      <c r="B95" s="18" t="s">
        <v>350</v>
      </c>
      <c r="C95" s="22" t="s">
        <v>351</v>
      </c>
      <c r="D95" s="22">
        <v>505</v>
      </c>
      <c r="E95" s="22" t="s">
        <v>99</v>
      </c>
      <c r="F95" s="22"/>
      <c r="G95" s="16">
        <f t="shared" si="15"/>
        <v>505</v>
      </c>
      <c r="H95" s="22"/>
      <c r="I95" s="22">
        <v>305</v>
      </c>
      <c r="J95" s="22">
        <v>200</v>
      </c>
      <c r="K95" s="22"/>
      <c r="L95" s="23" t="s">
        <v>216</v>
      </c>
      <c r="M95" s="22" t="s">
        <v>352</v>
      </c>
      <c r="N95" s="22"/>
    </row>
    <row r="96" s="2" customFormat="1" ht="60" customHeight="1" spans="1:14">
      <c r="A96" s="22" t="s">
        <v>353</v>
      </c>
      <c r="B96" s="18" t="s">
        <v>354</v>
      </c>
      <c r="C96" s="22" t="s">
        <v>355</v>
      </c>
      <c r="D96" s="22">
        <v>2304.77</v>
      </c>
      <c r="E96" s="22" t="s">
        <v>99</v>
      </c>
      <c r="F96" s="18"/>
      <c r="G96" s="16">
        <f t="shared" si="15"/>
        <v>2304.77</v>
      </c>
      <c r="H96" s="16"/>
      <c r="I96" s="16"/>
      <c r="J96" s="16">
        <v>504.77</v>
      </c>
      <c r="K96" s="16">
        <v>1800</v>
      </c>
      <c r="L96" s="23" t="s">
        <v>356</v>
      </c>
      <c r="M96" s="23" t="s">
        <v>357</v>
      </c>
      <c r="N96" s="22"/>
    </row>
    <row r="97" s="2" customFormat="1" ht="60.75" customHeight="1" spans="1:14">
      <c r="A97" s="22" t="s">
        <v>358</v>
      </c>
      <c r="B97" s="18" t="s">
        <v>359</v>
      </c>
      <c r="C97" s="22" t="s">
        <v>360</v>
      </c>
      <c r="D97" s="22">
        <v>495.2</v>
      </c>
      <c r="E97" s="22" t="s">
        <v>99</v>
      </c>
      <c r="F97" s="22"/>
      <c r="G97" s="16">
        <f t="shared" si="15"/>
        <v>495.2</v>
      </c>
      <c r="H97" s="18">
        <v>495.2</v>
      </c>
      <c r="I97" s="18"/>
      <c r="J97" s="18"/>
      <c r="K97" s="18"/>
      <c r="L97" s="23" t="s">
        <v>361</v>
      </c>
      <c r="M97" s="22" t="s">
        <v>362</v>
      </c>
      <c r="N97" s="22"/>
    </row>
    <row r="98" s="1" customFormat="1" ht="29.25" customHeight="1" spans="1:14">
      <c r="A98" s="17" t="s">
        <v>363</v>
      </c>
      <c r="B98" s="17"/>
      <c r="C98" s="17"/>
      <c r="D98" s="17"/>
      <c r="E98" s="17"/>
      <c r="F98" s="17"/>
      <c r="G98" s="16">
        <f t="shared" si="15"/>
        <v>400</v>
      </c>
      <c r="H98" s="16">
        <f>H99</f>
        <v>100</v>
      </c>
      <c r="I98" s="16">
        <f>I99</f>
        <v>0</v>
      </c>
      <c r="J98" s="16">
        <f>J99</f>
        <v>0</v>
      </c>
      <c r="K98" s="16">
        <f>K99</f>
        <v>300</v>
      </c>
      <c r="L98" s="44"/>
      <c r="M98" s="44"/>
      <c r="N98" s="43"/>
    </row>
    <row r="99" s="2" customFormat="1" ht="49.5" customHeight="1" spans="1:14">
      <c r="A99" s="18" t="s">
        <v>364</v>
      </c>
      <c r="B99" s="19"/>
      <c r="C99" s="22" t="s">
        <v>365</v>
      </c>
      <c r="D99" s="22">
        <v>400</v>
      </c>
      <c r="E99" s="22"/>
      <c r="F99" s="22"/>
      <c r="G99" s="16">
        <f t="shared" si="15"/>
        <v>400</v>
      </c>
      <c r="H99" s="18">
        <v>100</v>
      </c>
      <c r="I99" s="18"/>
      <c r="J99" s="18"/>
      <c r="K99" s="18">
        <v>300</v>
      </c>
      <c r="L99" s="22" t="s">
        <v>158</v>
      </c>
      <c r="M99" s="22" t="s">
        <v>366</v>
      </c>
      <c r="N99" s="22"/>
    </row>
    <row r="101" ht="30.75" customHeight="1" spans="3:7">
      <c r="C101" s="51"/>
      <c r="D101" s="51"/>
      <c r="E101" s="51"/>
      <c r="F101" s="52"/>
      <c r="G101" s="53"/>
    </row>
  </sheetData>
  <mergeCells count="29">
    <mergeCell ref="A1:B1"/>
    <mergeCell ref="A2:N2"/>
    <mergeCell ref="A3:B3"/>
    <mergeCell ref="G3:H3"/>
    <mergeCell ref="E4:F4"/>
    <mergeCell ref="G4:K4"/>
    <mergeCell ref="A6:F6"/>
    <mergeCell ref="A7:F7"/>
    <mergeCell ref="A8:B8"/>
    <mergeCell ref="A58:B58"/>
    <mergeCell ref="A59:B59"/>
    <mergeCell ref="A60:B60"/>
    <mergeCell ref="A61:B61"/>
    <mergeCell ref="A62:B62"/>
    <mergeCell ref="A63:B63"/>
    <mergeCell ref="A64:B64"/>
    <mergeCell ref="A65:B65"/>
    <mergeCell ref="A66:F66"/>
    <mergeCell ref="A67:C67"/>
    <mergeCell ref="A73:B73"/>
    <mergeCell ref="A98:F98"/>
    <mergeCell ref="A99:B99"/>
    <mergeCell ref="C101:E101"/>
    <mergeCell ref="A4:A5"/>
    <mergeCell ref="B4:B5"/>
    <mergeCell ref="D4:D5"/>
    <mergeCell ref="L4:L5"/>
    <mergeCell ref="M4:M5"/>
    <mergeCell ref="N4:N5"/>
  </mergeCells>
  <printOptions horizontalCentered="1"/>
  <pageMargins left="0.393700787401575" right="0.433070866141732" top="0.433070866141732" bottom="0.62992125984252" header="0.236220472440945" footer="0.551181102362205"/>
  <pageSetup paperSize="9" scale="63" fitToHeight="0" orientation="landscape"/>
  <headerFooter alignWithMargins="0" scaleWithDoc="0">
    <oddFooter>&amp;C&amp;P</oddFooter>
  </headerFooter>
  <ignoredErrors>
    <ignoredError sqref="G1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张大头</cp:lastModifiedBy>
  <dcterms:created xsi:type="dcterms:W3CDTF">2017-11-30T01:19:00Z</dcterms:created>
  <cp:lastPrinted>2022-09-28T09:38:00Z</cp:lastPrinted>
  <dcterms:modified xsi:type="dcterms:W3CDTF">2023-07-27T08:55:30Z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6879375722074F52AC03281600105733_13</vt:lpwstr>
  </property>
</Properties>
</file>