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540" activeTab="0"/>
  </bookViews>
  <sheets>
    <sheet name="明细表  " sheetId="1" r:id="rId1"/>
  </sheets>
  <externalReferences>
    <externalReference r:id="rId4"/>
  </externalReferences>
  <definedNames>
    <definedName name="_xlnm.Print_Titles" localSheetId="0">'明细表  '!$1:$4</definedName>
    <definedName name="项目分类">'[1]项目明细分类表'!$A$11:$A$14</definedName>
  </definedNames>
  <calcPr fullCalcOnLoad="1"/>
</workbook>
</file>

<file path=xl/sharedStrings.xml><?xml version="1.0" encoding="utf-8"?>
<sst xmlns="http://schemas.openxmlformats.org/spreadsheetml/2006/main" count="374" uniqueCount="230">
  <si>
    <t>序号</t>
  </si>
  <si>
    <t>项目名称</t>
  </si>
  <si>
    <t>项目内容</t>
  </si>
  <si>
    <t>补助标准</t>
  </si>
  <si>
    <t>建设地点</t>
  </si>
  <si>
    <t>投入资金规模</t>
  </si>
  <si>
    <t>责任
单位</t>
  </si>
  <si>
    <t>绩效目标</t>
  </si>
  <si>
    <t>惠及建档立卡贫困人口数量</t>
  </si>
  <si>
    <t>备注</t>
  </si>
  <si>
    <t>（建设任务）</t>
  </si>
  <si>
    <t>乡（镇）</t>
  </si>
  <si>
    <t>村</t>
  </si>
  <si>
    <t>合计</t>
  </si>
  <si>
    <t>中央资金</t>
  </si>
  <si>
    <t>省级资金</t>
  </si>
  <si>
    <t>市级资金</t>
  </si>
  <si>
    <t>县级资金</t>
  </si>
  <si>
    <t>资金投入总计</t>
  </si>
  <si>
    <t>一、农业农村基础设施建设类项目合计</t>
  </si>
  <si>
    <t>（一）乡村道路</t>
  </si>
  <si>
    <t>续建2018年民权县村组道路（质保金）</t>
  </si>
  <si>
    <t>2018年四级砼道路300.3公里质保金</t>
  </si>
  <si>
    <t>各乡镇</t>
  </si>
  <si>
    <t>交通局</t>
  </si>
  <si>
    <t>解决2236个贫困人口出行难问题</t>
  </si>
  <si>
    <t>续建2019年民权县村组道路</t>
  </si>
  <si>
    <t>四级砼道路23公里</t>
  </si>
  <si>
    <r>
      <t>解决1</t>
    </r>
    <r>
      <rPr>
        <sz val="9"/>
        <rFont val="宋体"/>
        <family val="0"/>
      </rPr>
      <t>950</t>
    </r>
    <r>
      <rPr>
        <sz val="9"/>
        <rFont val="宋体"/>
        <family val="0"/>
      </rPr>
      <t>个贫困人口出行难问题</t>
    </r>
  </si>
  <si>
    <t>2020年民权县扶贫产业道路及村组道路建设项目</t>
  </si>
  <si>
    <t>四级砼道路70.448公里</t>
  </si>
  <si>
    <t>解决15257个贫困人口出行难问题</t>
  </si>
  <si>
    <t>2020年民权县田间道路建设项目</t>
  </si>
  <si>
    <r>
      <t>四级砼道路6</t>
    </r>
    <r>
      <rPr>
        <sz val="9"/>
        <rFont val="宋体"/>
        <family val="0"/>
      </rPr>
      <t>1.2</t>
    </r>
    <r>
      <rPr>
        <sz val="9"/>
        <rFont val="宋体"/>
        <family val="0"/>
      </rPr>
      <t>公里</t>
    </r>
  </si>
  <si>
    <t>北关、颜集
王庄寨、孙六</t>
  </si>
  <si>
    <t>农业农村局</t>
  </si>
  <si>
    <r>
      <t>解决2250</t>
    </r>
    <r>
      <rPr>
        <sz val="9"/>
        <rFont val="宋体"/>
        <family val="0"/>
      </rPr>
      <t>个贫困人口出行难问题</t>
    </r>
  </si>
  <si>
    <t>2020年民权县野岗镇孟庄村组道路</t>
  </si>
  <si>
    <t>四级砼道路0.5公里</t>
  </si>
  <si>
    <t>野岗镇</t>
  </si>
  <si>
    <t>孟庄村</t>
  </si>
  <si>
    <t>解决339个贫困人口出行难问题</t>
  </si>
  <si>
    <t>2020年民权县野岗镇杨堂村组道路</t>
  </si>
  <si>
    <t>杨堂村</t>
  </si>
  <si>
    <t>解决169个贫困人口出行难问题</t>
  </si>
  <si>
    <t>2020年民权县孙六镇刘炳庄村组道路</t>
  </si>
  <si>
    <r>
      <t>4</t>
    </r>
    <r>
      <rPr>
        <sz val="9"/>
        <rFont val="宋体"/>
        <family val="0"/>
      </rPr>
      <t>.5米宽</t>
    </r>
    <r>
      <rPr>
        <sz val="9"/>
        <rFont val="宋体"/>
        <family val="0"/>
      </rPr>
      <t>四级砼道路0.5公里</t>
    </r>
  </si>
  <si>
    <t>孙六镇</t>
  </si>
  <si>
    <t>刘炳庄</t>
  </si>
  <si>
    <t>解决315 个贫困人口出行难问题</t>
  </si>
  <si>
    <t>2020年民权县白云寺镇林场扶贫道路项目</t>
  </si>
  <si>
    <r>
      <t>3米宽四级砼道路0.5</t>
    </r>
    <r>
      <rPr>
        <sz val="9"/>
        <rFont val="宋体"/>
        <family val="0"/>
      </rPr>
      <t>公里</t>
    </r>
  </si>
  <si>
    <t>白云寺镇</t>
  </si>
  <si>
    <t>代寨村</t>
  </si>
  <si>
    <t>林业局林场</t>
  </si>
  <si>
    <t>解决代寨林场出行难问题</t>
  </si>
  <si>
    <t>2020年民权县农村公路维修管护项目</t>
  </si>
  <si>
    <t>聘用贫困户维修养护以前年度建设的农村道路550公里</t>
  </si>
  <si>
    <t>解决700多户贫困人口户增收5000元</t>
  </si>
  <si>
    <t>（二）农田水利</t>
  </si>
  <si>
    <t>2020年民权县农村饮水安全巩固提升工程</t>
  </si>
  <si>
    <t>新打水源井及配套7眼、除氟设备10套，取水设备启动柜12套，管网延伸25.691km。</t>
  </si>
  <si>
    <t>水利局</t>
  </si>
  <si>
    <t>有效缓解原水源井设备老化、供水不足情况，有效改善10997户、38492人贫困人口饮水不安全问题，提高人民群众生活水平。</t>
  </si>
  <si>
    <t>2020年民权县小型农田水利工程</t>
  </si>
  <si>
    <t>有效改善灌溉面积6.4万亩，农作物亩增产120斤，受益贫困户12032户、贫困人口40408人</t>
  </si>
  <si>
    <t>2020年民权县小型农田水利维护项目</t>
  </si>
  <si>
    <t>组织建档立卡贫困户对以前年度建设的小型农田水利设施项目进行维修、管护</t>
  </si>
  <si>
    <t>通过以工代赈形式吸纳了不能外出务工的529人贫困人口家门口就业，增加贫困户收入，促进了贫困人口脱贫。</t>
  </si>
  <si>
    <t>（三）2020年民权县农田建设项目</t>
  </si>
  <si>
    <t>新打农村机电井Φ40CM、深60-80米农田机电井838眼，桥涵119座，疏浚沟渠52公里，护坡6.38公里。</t>
  </si>
  <si>
    <r>
      <t>有效改善灌溉面积8</t>
    </r>
    <r>
      <rPr>
        <sz val="9"/>
        <rFont val="宋体"/>
        <family val="0"/>
      </rPr>
      <t>亩</t>
    </r>
  </si>
  <si>
    <t>二、产业发展类项目合计</t>
  </si>
  <si>
    <t>（一）2020年民权县贫困户春季特色种植补助项目</t>
  </si>
  <si>
    <t>各村</t>
  </si>
  <si>
    <t>惠及建档立卡贫困人口88712人</t>
  </si>
  <si>
    <t>绿洲办</t>
  </si>
  <si>
    <t>花园乡</t>
  </si>
  <si>
    <t>龙塘镇</t>
  </si>
  <si>
    <t>双塔镇</t>
  </si>
  <si>
    <t>人和镇</t>
  </si>
  <si>
    <t>程庄镇</t>
  </si>
  <si>
    <t>王桥镇</t>
  </si>
  <si>
    <t>北关镇</t>
  </si>
  <si>
    <t>庄子镇</t>
  </si>
  <si>
    <t>褚庙乡</t>
  </si>
  <si>
    <t>林七乡</t>
  </si>
  <si>
    <t>老颜集乡</t>
  </si>
  <si>
    <t>王庄寨镇</t>
  </si>
  <si>
    <t>伯党乡</t>
  </si>
  <si>
    <t>胡集乡</t>
  </si>
  <si>
    <t>畜牧局</t>
  </si>
  <si>
    <t>新建一条年产12万吨的“双420”智能饲料生产线2条和高档膨化饲料线1条</t>
  </si>
  <si>
    <t>李胡同</t>
  </si>
  <si>
    <t>西屯村</t>
  </si>
  <si>
    <t>2020年程庄镇帝森酒业葡萄种植及深加工产业项目</t>
  </si>
  <si>
    <t>林场</t>
  </si>
  <si>
    <t>2020年程庄镇焦堂景旭粉条加工扩建项目</t>
  </si>
  <si>
    <t>焦堂村</t>
  </si>
  <si>
    <t>建设1000亩葡萄种植示范园架杆、滴管设备、新打机井等项目。</t>
  </si>
  <si>
    <t>人和镇、野岗镇</t>
  </si>
  <si>
    <t>2020年民权县正大养猪产业扶贫项目</t>
  </si>
  <si>
    <t>建设生猪猪舍14000平方米，废弃物处理设施13000平方米，自动化饲喂设备、防疫设施、环控设备等。</t>
  </si>
  <si>
    <t>程庄镇、胡集、王桥镇</t>
  </si>
  <si>
    <t>畜牧局、胡集乡政府</t>
  </si>
  <si>
    <r>
      <t>2</t>
    </r>
    <r>
      <rPr>
        <sz val="9"/>
        <color indexed="8"/>
        <rFont val="宋体"/>
        <family val="0"/>
      </rPr>
      <t>020年王庄寨镇鼎泰奶牛产业扶贫项目</t>
    </r>
  </si>
  <si>
    <t>标准化挤奶厅1栋，挤奶机1套，粪污处理设备1套，厂区道路500米</t>
  </si>
  <si>
    <r>
      <t>带动全县1</t>
    </r>
    <r>
      <rPr>
        <sz val="9"/>
        <rFont val="宋体"/>
        <family val="0"/>
      </rPr>
      <t>811户贫困户申请小额贷款8846万元</t>
    </r>
  </si>
  <si>
    <t>金融办</t>
  </si>
  <si>
    <t>林七乡政府</t>
  </si>
  <si>
    <t>花园乡政府</t>
  </si>
  <si>
    <t>老颜集乡政府</t>
  </si>
  <si>
    <t>扶贫雨露计划培训2250人</t>
  </si>
  <si>
    <t>扶贫办</t>
  </si>
  <si>
    <t>职业教育补助</t>
  </si>
  <si>
    <t>短期技能培训</t>
  </si>
  <si>
    <r>
      <t>培训贫困农户5</t>
    </r>
    <r>
      <rPr>
        <sz val="9"/>
        <color indexed="8"/>
        <rFont val="宋体"/>
        <family val="0"/>
      </rPr>
      <t>00人</t>
    </r>
  </si>
  <si>
    <t>2020年绿洲办温棚蔬菜种植项目</t>
  </si>
  <si>
    <t>新建90座温室大棚，每座投资15万元</t>
  </si>
  <si>
    <t>2020年林七乡温棚辣椒种植项目</t>
  </si>
  <si>
    <t>建设辣椒温室大棚32个，每个大拱棚1155平米</t>
  </si>
  <si>
    <t>2021年民权县林七乡露地辣椒种植产业项目</t>
  </si>
  <si>
    <t>扶持240户贫困户融资林七种植合作社，发展辣椒种植6000亩</t>
  </si>
  <si>
    <t>2020年老颜集乡温棚蔬菜种植项目</t>
  </si>
  <si>
    <t>建设蔬菜小拱棚400亩，</t>
  </si>
  <si>
    <t>2020年双塔镇日光大棚种植项目</t>
  </si>
  <si>
    <r>
      <t>连体日光大棚2</t>
    </r>
    <r>
      <rPr>
        <sz val="9"/>
        <rFont val="宋体"/>
        <family val="0"/>
      </rPr>
      <t>0座、自动化喷灌设备1套</t>
    </r>
  </si>
  <si>
    <t>双塔镇政府</t>
  </si>
  <si>
    <t>2020年花园乡朱庄村温棚维修项目</t>
  </si>
  <si>
    <r>
      <t>维修改造日光温棚7</t>
    </r>
    <r>
      <rPr>
        <sz val="9"/>
        <rFont val="宋体"/>
        <family val="0"/>
      </rPr>
      <t>5</t>
    </r>
    <r>
      <rPr>
        <sz val="9"/>
        <rFont val="宋体"/>
        <family val="0"/>
      </rPr>
      <t>座</t>
    </r>
  </si>
  <si>
    <t>朱庄村</t>
  </si>
  <si>
    <t>带动朱庄村157户贫困户发展温棚蔬菜种植，年户均增收1000元以上。</t>
  </si>
  <si>
    <t>续建野岗镇孟庄村2019扶贫加工厂房项目</t>
  </si>
  <si>
    <r>
      <t>续建2019年该村扶贫就业点</t>
    </r>
    <r>
      <rPr>
        <sz val="9"/>
        <rFont val="宋体"/>
        <family val="0"/>
      </rPr>
      <t>1000平方米</t>
    </r>
  </si>
  <si>
    <t>建加工厂房1000㎡，增加贫困村集体经济收入2万元以上，带动贫困人口就业60人。</t>
  </si>
  <si>
    <t>王桥镇五里河村麻花加工厂房项目</t>
  </si>
  <si>
    <t>建设砖混500平方米就业点1座</t>
  </si>
  <si>
    <t>五里河村</t>
  </si>
  <si>
    <t>年增加村集体收入2万元，带动贫困人口255人</t>
  </si>
  <si>
    <t>贫困人口外出务工发放补贴，每人补贴1000元</t>
  </si>
  <si>
    <t>人社局</t>
  </si>
  <si>
    <t>为全县9500个有转移就业人员的贫困户发放补助，务工收入0.8-2万元的，每户补贴600元，务工收入2万元以上的，每户补贴1000元</t>
  </si>
  <si>
    <t>保持环境整洁，同时增加贫困户收入</t>
  </si>
  <si>
    <t>南华办</t>
  </si>
  <si>
    <t>四、其他项目</t>
  </si>
  <si>
    <t>2020年庄子镇李胡同村堤北饲料加工项目</t>
  </si>
  <si>
    <t>2020年人和镇双飞农业科技有限公司葡萄观赏产业园项目</t>
  </si>
  <si>
    <t>2020年双塔镇中沃门业项目</t>
  </si>
  <si>
    <t>2020年融资天明葡萄酒有限公司葡萄标准示范园项目</t>
  </si>
  <si>
    <t>融资中沃门业，支持企业经营，收益带贫</t>
  </si>
  <si>
    <t>扶持664户贫困户融资河南省蒂森酒业有限公司，保本保底年分红不低于10%。</t>
  </si>
  <si>
    <t>扶持592户贫困户融资程庄镇焦堂粉条加工厂项目。</t>
  </si>
  <si>
    <t>建设遮雨棚、滴灌设施、4×8横担钢管、葡萄苗木(甜蜜蓝宝石等）、水泥立柱等设施</t>
  </si>
  <si>
    <t>372户贫困户年固定收益7-10%，同时安排贫困劳动力就业，增加收入。</t>
  </si>
  <si>
    <t>19个乡镇农村垃圾集中清运补助</t>
  </si>
  <si>
    <t>绿洲办事处农村人居环垃圾集中清运补助</t>
  </si>
  <si>
    <t>南化办事处农村人居环境垃圾集中清运补助</t>
  </si>
  <si>
    <t>花园乡农村人居环境垃圾集中清运补助</t>
  </si>
  <si>
    <t>龙塘镇农村人居环境垃圾集中清运补助</t>
  </si>
  <si>
    <t>白云寺镇农村人居环境垃圾集中清运补助</t>
  </si>
  <si>
    <t>双塔镇农村人居环境垃圾集中清运</t>
  </si>
  <si>
    <t>人和镇农村人居环境垃圾集中清运补助</t>
  </si>
  <si>
    <t>野岗镇农村人居环境垃圾集中清运补助</t>
  </si>
  <si>
    <t>程庄镇农村人居环境垃圾集中清运补助</t>
  </si>
  <si>
    <t>辖区内农村垃圾集中清运费用补助</t>
  </si>
  <si>
    <t>胡集乡农村人居环境垃圾集中清运补助</t>
  </si>
  <si>
    <t>伯党乡农村人居环境垃圾集中清运补助</t>
  </si>
  <si>
    <t>孙六镇农村人居环境垃圾集中清运补助</t>
  </si>
  <si>
    <t>王庄寨镇农村人居环境垃圾集中清运补助</t>
  </si>
  <si>
    <t>老颜集乡农村人居环境垃圾集中清运补助</t>
  </si>
  <si>
    <t>林七乡农村人居环境垃圾集中清运补助</t>
  </si>
  <si>
    <t>庄子镇农村人居环境垃圾集中清运补助</t>
  </si>
  <si>
    <t>褚庙乡农村人居环境垃圾集中清运补助</t>
  </si>
  <si>
    <t>北关镇农村人居环境垃圾集中清运补助</t>
  </si>
  <si>
    <t>王桥镇农村人居环境垃圾集中清运补助</t>
  </si>
  <si>
    <t>（一）2020年农村人居环境垃圾集中清运补助</t>
  </si>
  <si>
    <t>新建提灌站2座、水闸4座，新（重建）桥涵112座，机井304眼</t>
  </si>
  <si>
    <t>林七乡辣椒加工厂项目</t>
  </si>
  <si>
    <t>建设钢结构厂房   平方米</t>
  </si>
  <si>
    <t>林七乡</t>
  </si>
  <si>
    <t>野岗镇孟庄村恒温育苗大棚项目</t>
  </si>
  <si>
    <t>花园乡</t>
  </si>
  <si>
    <t>产业区</t>
  </si>
  <si>
    <t>收购蔬菜加工原材料</t>
  </si>
  <si>
    <t>林七乡政府</t>
  </si>
  <si>
    <t>建设15*120米恒温日光温棚2座，</t>
  </si>
  <si>
    <t>野岗镇</t>
  </si>
  <si>
    <t>孟庄村</t>
  </si>
  <si>
    <t>将带动李岗村等村贫困户发展辣椒种植，312户贫困户资金入股年获受益不低于财政投资的10%。</t>
  </si>
  <si>
    <t>李岗村</t>
  </si>
  <si>
    <t>花园、颜集
王庄寨、孙六</t>
  </si>
  <si>
    <r>
      <t>补助1</t>
    </r>
    <r>
      <rPr>
        <sz val="9"/>
        <rFont val="宋体"/>
        <family val="0"/>
      </rPr>
      <t>300人</t>
    </r>
  </si>
  <si>
    <r>
      <t>2</t>
    </r>
    <r>
      <rPr>
        <sz val="9"/>
        <rFont val="宋体"/>
        <family val="0"/>
      </rPr>
      <t>020年民权县大一农业科技有限公司农产品加工项目</t>
    </r>
  </si>
  <si>
    <t>惠及李胡同、流通等7个村贫困户500户，形成资产量化到贫困村所有，固定收益7-10%，贫困户均增收不低于1000元。同时优先优惠收购农户产品，并使用贫困农户打工增收。</t>
  </si>
  <si>
    <t>扶持程庄镇南胡庄、王庄等10个村664户贫困户，形成资产量化到贫困村所有。帝森酒业每年支付融资资金的10%作为贫困户固定收益，带动贫困户增收500元以上。并使用贫困农户打工增收。</t>
  </si>
  <si>
    <t>形成资产量化到贫困村所有。粉条加工厂每年支付融资资金的10%作为贫困户固定收益，带动贫困户增收500元以上。并雇用贫困农户打工增收。</t>
  </si>
  <si>
    <t>形成资产量化到贫困村所有，企业每年按投资额的7-10%给贫困户作为固定收益，贫困户年增收不低于700-1000元/户。并雇用贫困农户打工增收。</t>
  </si>
  <si>
    <r>
      <t>带动人和镇530户、野岗镇470户贫困户，贫困户可实现户均受益700-</t>
    </r>
    <r>
      <rPr>
        <sz val="9"/>
        <color indexed="8"/>
        <rFont val="宋体"/>
        <family val="0"/>
      </rPr>
      <t>1000元。并雇用贫困农户打工增收。</t>
    </r>
  </si>
  <si>
    <t>扶持贫困户3000户融资正大集团，固定收益7-10%，年户均分红700-1000元。并雇用贫困农户打工增收。</t>
  </si>
  <si>
    <t>带贫北关镇900户贫困户2855人，第一年收益率不低投资额10%，以低不低于7%并雇用贫困农户打工增收。</t>
  </si>
  <si>
    <t>（二）2020年民权县贫困户秋季特色种植补助项目</t>
  </si>
  <si>
    <t>（三）2020年民权县贫困户特色养殖补助项目</t>
  </si>
  <si>
    <t>（四）2020年民权县资产收益扶贫项目</t>
  </si>
  <si>
    <t>（六）产业扶贫冷库项目</t>
  </si>
  <si>
    <t>2019年度小型农田水利项目质保金</t>
  </si>
  <si>
    <t>惠及建档立卡贫困人口6173人</t>
  </si>
  <si>
    <t>惠及建档立卡贫困人口62003人</t>
  </si>
  <si>
    <t>解决2019年农田水利项目质保金，受益贫困户305人</t>
  </si>
  <si>
    <t>（五）2020年民权县扶贫小额贷款贴息及担保金项目</t>
  </si>
  <si>
    <t>带动贫困户5980户安排财政贴息资金900万元，担保金1500万元。</t>
  </si>
  <si>
    <t>（七）2020年民权县“雨露计划”技能培训项目</t>
  </si>
  <si>
    <t>（八）2020年民权县温棚蔬菜产业扶贫项目</t>
  </si>
  <si>
    <t>（九）扶贫加工厂房项目</t>
  </si>
  <si>
    <t>（十）新冠疫情就业补助项目</t>
  </si>
  <si>
    <t>各乡镇</t>
  </si>
  <si>
    <r>
      <t>实施职业教育补贴</t>
    </r>
    <r>
      <rPr>
        <sz val="9"/>
        <color indexed="8"/>
        <rFont val="宋体"/>
        <family val="0"/>
      </rPr>
      <t>2</t>
    </r>
    <r>
      <rPr>
        <sz val="9"/>
        <color indexed="8"/>
        <rFont val="宋体"/>
        <family val="0"/>
      </rPr>
      <t>758</t>
    </r>
    <r>
      <rPr>
        <sz val="9"/>
        <color indexed="8"/>
        <rFont val="宋体"/>
        <family val="0"/>
      </rPr>
      <t>人，</t>
    </r>
  </si>
  <si>
    <r>
      <t>短期技能培训6</t>
    </r>
    <r>
      <rPr>
        <sz val="9"/>
        <color indexed="8"/>
        <rFont val="宋体"/>
        <family val="0"/>
      </rPr>
      <t>29</t>
    </r>
    <r>
      <rPr>
        <sz val="9"/>
        <color indexed="8"/>
        <rFont val="宋体"/>
        <family val="0"/>
      </rPr>
      <t>人</t>
    </r>
  </si>
  <si>
    <t>资产量化到贫困村集体所有，带动绿洲、花园、伯党乡贫困户1400户，贫困户每户每年平均增收不低于1000元。</t>
  </si>
  <si>
    <t>资产量化到贫困村集体所有，带动贫困户1212户，贫困户每户每年平均增收不低于400元。</t>
  </si>
  <si>
    <t>资产量化到贫困村集体所有，带动全乡375个贫困户中有发展蔬菜种植意愿的贫困户，每户年增收3000元以上。</t>
  </si>
  <si>
    <t>带动贫困户120户，户年分红500元。</t>
  </si>
  <si>
    <t>资产量化到贫困村集体所有，带动全镇894户贫困户，通过该项目的实施，贫困户每年可实现增收1000元以上，</t>
  </si>
  <si>
    <t>资产归该村集体所有，带动贫困户101户339人发展产业。</t>
  </si>
  <si>
    <t>形成资产量化到贫困村所有，带动管寨等村贫困户400户。贫困户可实现户均年受益财政资金的7-10%。并促进贫困农户打工增收。</t>
  </si>
  <si>
    <t>支付2019年度农田水利项目未安排的项目质保金100万元</t>
  </si>
  <si>
    <t>三、农村人居环境改善项目</t>
  </si>
  <si>
    <t>建设花园、林七等10个乡镇保鲜冷库15座</t>
  </si>
  <si>
    <t>农业农村局</t>
  </si>
  <si>
    <t>建设冷库归贫困村集体所有，带动村集体经济发展和贫困户增收。</t>
  </si>
  <si>
    <t>民权县2020年统筹整合财政涉农资金项目执行情况表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</si>
</sst>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s>
  <fonts count="52">
    <font>
      <sz val="12"/>
      <name val="宋体"/>
      <family val="0"/>
    </font>
    <font>
      <sz val="11"/>
      <color indexed="8"/>
      <name val="宋体"/>
      <family val="0"/>
    </font>
    <font>
      <sz val="24"/>
      <name val="方正小标宋简体"/>
      <family val="0"/>
    </font>
    <font>
      <b/>
      <sz val="10"/>
      <name val="宋体"/>
      <family val="0"/>
    </font>
    <font>
      <b/>
      <sz val="11"/>
      <name val="宋体"/>
      <family val="0"/>
    </font>
    <font>
      <b/>
      <sz val="9"/>
      <name val="宋体"/>
      <family val="0"/>
    </font>
    <font>
      <sz val="9"/>
      <color indexed="8"/>
      <name val="宋体"/>
      <family val="0"/>
    </font>
    <font>
      <b/>
      <sz val="9"/>
      <color indexed="8"/>
      <name val="宋体"/>
      <family val="0"/>
    </font>
    <font>
      <sz val="9"/>
      <name val="宋体"/>
      <family val="0"/>
    </font>
    <font>
      <sz val="10"/>
      <name val="宋体"/>
      <family val="0"/>
    </font>
    <font>
      <sz val="10"/>
      <color indexed="8"/>
      <name val="宋体"/>
      <family val="0"/>
    </font>
    <font>
      <sz val="8"/>
      <color indexed="8"/>
      <name val="仿宋"/>
      <family val="3"/>
    </font>
    <font>
      <b/>
      <sz val="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sz val="10"/>
      <name val="Arial"/>
      <family val="2"/>
    </font>
    <font>
      <b/>
      <sz val="11"/>
      <color indexed="53"/>
      <name val="宋体"/>
      <family val="0"/>
    </font>
    <font>
      <sz val="11"/>
      <color indexed="53"/>
      <name val="宋体"/>
      <family val="0"/>
    </font>
    <font>
      <sz val="9"/>
      <name val="仿宋_GB2312"/>
      <family val="3"/>
    </font>
    <font>
      <sz val="8"/>
      <name val="仿宋"/>
      <family val="3"/>
    </font>
    <font>
      <sz val="9"/>
      <color indexed="8"/>
      <name val="仿宋_GB2312"/>
      <family val="3"/>
    </font>
    <font>
      <b/>
      <sz val="10"/>
      <color indexed="10"/>
      <name val="宋体"/>
      <family val="0"/>
    </font>
    <font>
      <sz val="10"/>
      <color indexed="10"/>
      <name val="宋体"/>
      <family val="0"/>
    </font>
    <font>
      <b/>
      <sz val="10"/>
      <color indexed="8"/>
      <name val="宋体"/>
      <family val="0"/>
    </font>
    <font>
      <sz val="11"/>
      <color theme="1"/>
      <name val="Calibri"/>
      <family val="0"/>
    </font>
    <font>
      <sz val="9"/>
      <color theme="1"/>
      <name val="仿宋_GB2312"/>
      <family val="3"/>
    </font>
    <font>
      <sz val="9"/>
      <color theme="1"/>
      <name val="Calibri"/>
      <family val="0"/>
    </font>
    <font>
      <b/>
      <sz val="9"/>
      <color theme="1"/>
      <name val="Calibri"/>
      <family val="0"/>
    </font>
    <font>
      <b/>
      <sz val="10"/>
      <color rgb="FFFF0000"/>
      <name val="宋体"/>
      <family val="0"/>
    </font>
    <font>
      <sz val="9"/>
      <name val="Calibri"/>
      <family val="0"/>
    </font>
    <font>
      <sz val="10"/>
      <color rgb="FFFF0000"/>
      <name val="宋体"/>
      <family val="0"/>
    </font>
    <font>
      <b/>
      <sz val="10"/>
      <color theme="1"/>
      <name val="宋体"/>
      <family val="0"/>
    </font>
    <font>
      <sz val="9"/>
      <color indexed="8"/>
      <name val="Calibri Light"/>
      <family val="0"/>
    </font>
    <font>
      <sz val="10"/>
      <color theme="1"/>
      <name val="宋体"/>
      <family val="0"/>
    </font>
    <font>
      <sz val="9"/>
      <color indexed="8"/>
      <name val="Calibri"/>
      <family val="0"/>
    </font>
    <font>
      <sz val="9"/>
      <name val="Calibri Light"/>
      <family val="0"/>
    </font>
    <font>
      <b/>
      <sz val="9"/>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85">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9" fillId="0" borderId="1" applyNumberFormat="0" applyFill="0" applyAlignment="0" applyProtection="0"/>
    <xf numFmtId="0" fontId="29"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3" fillId="12" borderId="0" applyNumberFormat="0" applyBorder="0" applyAlignment="0" applyProtection="0"/>
    <xf numFmtId="0" fontId="39"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20" fillId="0" borderId="0">
      <alignment vertical="center"/>
      <protection/>
    </xf>
    <xf numFmtId="0" fontId="0" fillId="0" borderId="0">
      <alignment/>
      <protection/>
    </xf>
    <xf numFmtId="0" fontId="30" fillId="0" borderId="0">
      <alignment/>
      <protection/>
    </xf>
    <xf numFmtId="0" fontId="0" fillId="0" borderId="0">
      <alignment vertical="center"/>
      <protection/>
    </xf>
    <xf numFmtId="0" fontId="23" fillId="0" borderId="0" applyNumberFormat="0" applyFill="0" applyBorder="0" applyAlignment="0" applyProtection="0"/>
    <xf numFmtId="0" fontId="26"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4" borderId="4" applyNumberFormat="0" applyAlignment="0" applyProtection="0"/>
    <xf numFmtId="0" fontId="28" fillId="13" borderId="5" applyNumberFormat="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3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4" fillId="9" borderId="0" applyNumberFormat="0" applyBorder="0" applyAlignment="0" applyProtection="0"/>
    <xf numFmtId="0" fontId="17" fillId="4" borderId="7" applyNumberFormat="0" applyAlignment="0" applyProtection="0"/>
    <xf numFmtId="0" fontId="25" fillId="7" borderId="4" applyNumberFormat="0" applyAlignment="0" applyProtection="0"/>
    <xf numFmtId="0" fontId="16" fillId="0" borderId="0" applyNumberFormat="0" applyFill="0" applyBorder="0" applyAlignment="0" applyProtection="0"/>
    <xf numFmtId="0" fontId="20" fillId="3" borderId="8" applyNumberFormat="0" applyFont="0" applyAlignment="0" applyProtection="0"/>
  </cellStyleXfs>
  <cellXfs count="104">
    <xf numFmtId="0" fontId="0" fillId="0" borderId="0" xfId="0" applyAlignment="1">
      <alignment vertical="center"/>
    </xf>
    <xf numFmtId="0" fontId="0" fillId="19" borderId="0" xfId="0" applyFill="1" applyAlignment="1">
      <alignment vertical="center"/>
    </xf>
    <xf numFmtId="0" fontId="0" fillId="0" borderId="0" xfId="0" applyFont="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19" borderId="9" xfId="0" applyFont="1" applyFill="1" applyBorder="1" applyAlignment="1">
      <alignment horizontal="center" vertical="center" wrapText="1"/>
    </xf>
    <xf numFmtId="0" fontId="8" fillId="19" borderId="9" xfId="0" applyFont="1" applyFill="1" applyBorder="1" applyAlignment="1">
      <alignment horizontal="center" vertical="center"/>
    </xf>
    <xf numFmtId="0" fontId="6" fillId="19" borderId="9" xfId="0" applyFont="1" applyFill="1" applyBorder="1" applyAlignment="1">
      <alignment horizontal="center" vertical="center" wrapText="1"/>
    </xf>
    <xf numFmtId="0" fontId="8" fillId="0" borderId="9" xfId="0" applyNumberFormat="1" applyFont="1" applyFill="1" applyBorder="1" applyAlignment="1" applyProtection="1">
      <alignment horizontal="center" vertical="center" wrapText="1"/>
      <protection/>
    </xf>
    <xf numFmtId="0" fontId="40" fillId="0" borderId="9" xfId="0" applyFont="1" applyFill="1" applyBorder="1" applyAlignment="1">
      <alignment horizontal="left" vertical="center"/>
    </xf>
    <xf numFmtId="176" fontId="8" fillId="0" borderId="9" xfId="0" applyNumberFormat="1" applyFont="1" applyFill="1" applyBorder="1" applyAlignment="1">
      <alignment horizontal="center" vertical="center" wrapText="1"/>
    </xf>
    <xf numFmtId="0" fontId="41" fillId="0" borderId="9" xfId="0" applyFont="1" applyFill="1" applyBorder="1" applyAlignment="1">
      <alignment horizontal="center" vertical="center"/>
    </xf>
    <xf numFmtId="0" fontId="6" fillId="19" borderId="9" xfId="0" applyFont="1" applyFill="1" applyBorder="1" applyAlignment="1">
      <alignment horizontal="left" vertical="center" wrapText="1"/>
    </xf>
    <xf numFmtId="176" fontId="5" fillId="19" borderId="9" xfId="0" applyNumberFormat="1" applyFont="1" applyFill="1" applyBorder="1" applyAlignment="1">
      <alignment horizontal="center" vertical="center" wrapText="1"/>
    </xf>
    <xf numFmtId="0" fontId="42"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176" fontId="43" fillId="0" borderId="9" xfId="0" applyNumberFormat="1" applyFont="1" applyFill="1" applyBorder="1" applyAlignment="1">
      <alignment horizontal="center" vertical="center" wrapText="1"/>
    </xf>
    <xf numFmtId="177" fontId="41" fillId="0" borderId="9" xfId="0" applyNumberFormat="1" applyFont="1" applyFill="1" applyBorder="1" applyAlignment="1">
      <alignment horizontal="center" vertical="center"/>
    </xf>
    <xf numFmtId="0" fontId="44" fillId="0" borderId="9" xfId="0" applyFont="1" applyBorder="1" applyAlignment="1">
      <alignment horizontal="center" vertical="center" wrapText="1"/>
    </xf>
    <xf numFmtId="0" fontId="44" fillId="0" borderId="9" xfId="0" applyFont="1" applyBorder="1" applyAlignment="1">
      <alignment horizontal="left" vertical="center" wrapText="1"/>
    </xf>
    <xf numFmtId="0" fontId="44" fillId="19" borderId="9" xfId="0" applyFont="1" applyFill="1" applyBorder="1" applyAlignment="1">
      <alignment horizontal="left" vertical="center" wrapText="1"/>
    </xf>
    <xf numFmtId="0" fontId="8" fillId="19" borderId="9" xfId="0" applyFont="1" applyFill="1" applyBorder="1" applyAlignment="1">
      <alignment horizontal="left" vertical="center"/>
    </xf>
    <xf numFmtId="0" fontId="45"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41" fillId="0" borderId="9" xfId="0" applyFont="1" applyFill="1" applyBorder="1" applyAlignment="1">
      <alignment vertical="center" wrapText="1"/>
    </xf>
    <xf numFmtId="0" fontId="11" fillId="0" borderId="9"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6" fillId="19" borderId="10" xfId="0" applyFont="1" applyFill="1" applyBorder="1" applyAlignment="1">
      <alignment horizontal="left" vertical="center" wrapText="1"/>
    </xf>
    <xf numFmtId="0" fontId="8" fillId="0" borderId="9" xfId="0" applyFont="1" applyBorder="1" applyAlignment="1">
      <alignment vertical="center" wrapText="1"/>
    </xf>
    <xf numFmtId="0" fontId="46" fillId="0" borderId="9" xfId="0"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78" fontId="8" fillId="0" borderId="9" xfId="0" applyNumberFormat="1" applyFont="1" applyFill="1" applyBorder="1" applyAlignment="1">
      <alignment horizontal="center" vertical="center" wrapText="1"/>
    </xf>
    <xf numFmtId="0" fontId="8" fillId="0" borderId="11" xfId="57" applyFont="1" applyBorder="1" applyAlignment="1">
      <alignment vertical="center" wrapText="1"/>
      <protection/>
    </xf>
    <xf numFmtId="0" fontId="47" fillId="0" borderId="9" xfId="0" applyFont="1" applyFill="1" applyBorder="1" applyAlignment="1">
      <alignment horizontal="center" vertical="center" wrapText="1"/>
    </xf>
    <xf numFmtId="177" fontId="44" fillId="0" borderId="9" xfId="0" applyNumberFormat="1" applyFont="1" applyFill="1" applyBorder="1" applyAlignment="1">
      <alignment horizontal="center" vertical="center" wrapText="1"/>
    </xf>
    <xf numFmtId="178" fontId="12" fillId="0" borderId="9" xfId="0" applyNumberFormat="1" applyFont="1" applyFill="1" applyBorder="1" applyAlignment="1">
      <alignment horizontal="center" vertical="center" wrapText="1"/>
    </xf>
    <xf numFmtId="0" fontId="10" fillId="19"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8" fillId="0" borderId="9" xfId="0" applyFont="1" applyBorder="1" applyAlignment="1">
      <alignment vertical="center"/>
    </xf>
    <xf numFmtId="0" fontId="0" fillId="0" borderId="9" xfId="0" applyFont="1" applyFill="1" applyBorder="1" applyAlignment="1">
      <alignment vertical="center"/>
    </xf>
    <xf numFmtId="0" fontId="41" fillId="0" borderId="9" xfId="0" applyFont="1" applyFill="1" applyBorder="1" applyAlignment="1">
      <alignment horizontal="left" vertical="center" wrapText="1"/>
    </xf>
    <xf numFmtId="0" fontId="8" fillId="19" borderId="9" xfId="48" applyFont="1" applyFill="1" applyBorder="1" applyAlignment="1">
      <alignment horizontal="left" vertical="center" wrapText="1"/>
      <protection/>
    </xf>
    <xf numFmtId="0" fontId="48"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33" fillId="0" borderId="9" xfId="0" applyFont="1" applyFill="1" applyBorder="1" applyAlignment="1">
      <alignment horizontal="left" vertical="center"/>
    </xf>
    <xf numFmtId="0" fontId="8" fillId="0" borderId="10" xfId="0" applyFont="1" applyFill="1" applyBorder="1" applyAlignment="1">
      <alignment horizontal="center" vertical="center" wrapText="1"/>
    </xf>
    <xf numFmtId="0" fontId="8" fillId="0" borderId="9" xfId="0" applyFont="1" applyBorder="1" applyAlignment="1">
      <alignment vertical="center" wrapText="1"/>
    </xf>
    <xf numFmtId="0" fontId="8"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44" fillId="0" borderId="9" xfId="0" applyFont="1" applyFill="1" applyBorder="1" applyAlignment="1">
      <alignment vertical="center" wrapText="1"/>
    </xf>
    <xf numFmtId="0" fontId="3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44" fillId="0" borderId="9" xfId="0"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6" fillId="19" borderId="9"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44" fillId="0" borderId="9" xfId="0" applyFont="1" applyBorder="1" applyAlignment="1">
      <alignment horizontal="center" vertical="center" wrapText="1"/>
    </xf>
    <xf numFmtId="0" fontId="6" fillId="0" borderId="9"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31"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1" fillId="0" borderId="11"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5" xfId="41"/>
    <cellStyle name="常规 16" xfId="42"/>
    <cellStyle name="常规 2" xfId="43"/>
    <cellStyle name="常规 2 10" xfId="44"/>
    <cellStyle name="常规 2 11" xfId="45"/>
    <cellStyle name="常规 2 2" xfId="46"/>
    <cellStyle name="常规 2 3" xfId="47"/>
    <cellStyle name="常规 2 35" xfId="48"/>
    <cellStyle name="常规 2 4" xfId="49"/>
    <cellStyle name="常规 2 5" xfId="50"/>
    <cellStyle name="常规 2 6" xfId="51"/>
    <cellStyle name="常规 2 7" xfId="52"/>
    <cellStyle name="常规 2 8" xfId="53"/>
    <cellStyle name="常规 2 9" xfId="54"/>
    <cellStyle name="常规 27" xfId="55"/>
    <cellStyle name="常规 3" xfId="56"/>
    <cellStyle name="常规 35" xfId="57"/>
    <cellStyle name="常规 38" xfId="58"/>
    <cellStyle name="常规 5" xfId="59"/>
    <cellStyle name="常规 6" xfId="60"/>
    <cellStyle name="常规 7"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ocuments\WeChat%20Files\c154535858\FileStorage\File\2020-04\Users\Administrator\Documents\WeChat%20Files\c154535858\Files\2018&#25206;&#36139;&#26092;&#25253;\&#20892;&#24320;&#21150;&#26092;&#25253;&#27169;&#26495;2.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库旬报"/>
      <sheetName val="项目进度旬报"/>
      <sheetName val="易地扶贫搬迁"/>
      <sheetName val="项目明细分类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O77"/>
  <sheetViews>
    <sheetView tabSelected="1" zoomScaleSheetLayoutView="100" zoomScalePageLayoutView="0" workbookViewId="0" topLeftCell="A1">
      <pane ySplit="7" topLeftCell="A8" activePane="bottomLeft" state="frozen"/>
      <selection pane="topLeft" activeCell="A1" sqref="A1"/>
      <selection pane="bottomLeft" activeCell="R12" sqref="R12"/>
    </sheetView>
  </sheetViews>
  <sheetFormatPr defaultColWidth="9.00390625" defaultRowHeight="14.25"/>
  <cols>
    <col min="1" max="1" width="3.50390625" style="0" customWidth="1"/>
    <col min="2" max="2" width="17.75390625" style="0" customWidth="1"/>
    <col min="3" max="3" width="14.375" style="0" customWidth="1"/>
    <col min="4" max="4" width="8.25390625" style="0" customWidth="1"/>
    <col min="5" max="5" width="8.00390625" style="0" customWidth="1"/>
    <col min="6" max="6" width="6.625" style="0" customWidth="1"/>
    <col min="7" max="7" width="9.25390625" style="0" customWidth="1"/>
    <col min="8" max="11" width="9.00390625" style="0" customWidth="1"/>
    <col min="12" max="12" width="7.625" style="0" customWidth="1"/>
    <col min="13" max="13" width="20.125" style="0" customWidth="1"/>
    <col min="14" max="14" width="10.125" style="0" customWidth="1"/>
    <col min="15" max="15" width="4.75390625" style="0" customWidth="1"/>
  </cols>
  <sheetData>
    <row r="1" spans="1:15" ht="34.5" customHeight="1">
      <c r="A1" s="83" t="s">
        <v>229</v>
      </c>
      <c r="B1" s="83"/>
      <c r="C1" s="83"/>
      <c r="D1" s="83"/>
      <c r="E1" s="83"/>
      <c r="F1" s="83"/>
      <c r="G1" s="83"/>
      <c r="H1" s="83"/>
      <c r="I1" s="83"/>
      <c r="J1" s="83"/>
      <c r="K1" s="83"/>
      <c r="L1" s="83"/>
      <c r="M1" s="83"/>
      <c r="N1" s="83"/>
      <c r="O1" s="83"/>
    </row>
    <row r="2" spans="1:15" ht="15" customHeight="1">
      <c r="A2" s="84"/>
      <c r="B2" s="84"/>
      <c r="C2" s="3"/>
      <c r="D2" s="4"/>
      <c r="E2" s="4"/>
      <c r="F2" s="4"/>
      <c r="G2" s="3"/>
      <c r="H2" s="3"/>
      <c r="I2" s="3"/>
      <c r="J2" s="3"/>
      <c r="K2" s="3"/>
      <c r="L2" s="4"/>
      <c r="M2" s="85">
        <v>44134</v>
      </c>
      <c r="N2" s="86"/>
      <c r="O2" s="82"/>
    </row>
    <row r="3" spans="1:15" ht="18.75" customHeight="1">
      <c r="A3" s="87" t="s">
        <v>0</v>
      </c>
      <c r="B3" s="87" t="s">
        <v>1</v>
      </c>
      <c r="C3" s="5" t="s">
        <v>2</v>
      </c>
      <c r="D3" s="87" t="s">
        <v>3</v>
      </c>
      <c r="E3" s="87" t="s">
        <v>4</v>
      </c>
      <c r="F3" s="87"/>
      <c r="G3" s="87" t="s">
        <v>5</v>
      </c>
      <c r="H3" s="87"/>
      <c r="I3" s="87"/>
      <c r="J3" s="87"/>
      <c r="K3" s="87"/>
      <c r="L3" s="87" t="s">
        <v>6</v>
      </c>
      <c r="M3" s="87" t="s">
        <v>7</v>
      </c>
      <c r="N3" s="88" t="s">
        <v>8</v>
      </c>
      <c r="O3" s="87" t="s">
        <v>9</v>
      </c>
    </row>
    <row r="4" spans="1:15" ht="27" customHeight="1">
      <c r="A4" s="87"/>
      <c r="B4" s="87"/>
      <c r="C4" s="5" t="s">
        <v>10</v>
      </c>
      <c r="D4" s="87"/>
      <c r="E4" s="5" t="s">
        <v>11</v>
      </c>
      <c r="F4" s="6" t="s">
        <v>12</v>
      </c>
      <c r="G4" s="5" t="s">
        <v>13</v>
      </c>
      <c r="H4" s="5" t="s">
        <v>14</v>
      </c>
      <c r="I4" s="5" t="s">
        <v>15</v>
      </c>
      <c r="J4" s="5" t="s">
        <v>16</v>
      </c>
      <c r="K4" s="5" t="s">
        <v>17</v>
      </c>
      <c r="L4" s="87"/>
      <c r="M4" s="87"/>
      <c r="N4" s="89"/>
      <c r="O4" s="87"/>
    </row>
    <row r="5" spans="1:15" ht="19.5" customHeight="1">
      <c r="A5" s="90" t="s">
        <v>18</v>
      </c>
      <c r="B5" s="90"/>
      <c r="C5" s="90"/>
      <c r="D5" s="90"/>
      <c r="E5" s="90"/>
      <c r="F5" s="90"/>
      <c r="G5" s="7">
        <f>G6+G23+G56+G77</f>
        <v>41499.99999999999</v>
      </c>
      <c r="H5" s="7">
        <f>H6+H23+H56+H77</f>
        <v>23697</v>
      </c>
      <c r="I5" s="7">
        <f>I6+I23+I56+I77</f>
        <v>7500</v>
      </c>
      <c r="J5" s="7">
        <f>J6+J23+J56+J77</f>
        <v>4303</v>
      </c>
      <c r="K5" s="7">
        <f>K6+K23+K56+K77</f>
        <v>5999.999999999999</v>
      </c>
      <c r="L5" s="7"/>
      <c r="M5" s="7"/>
      <c r="N5" s="7"/>
      <c r="O5" s="35"/>
    </row>
    <row r="6" spans="1:15" ht="18" customHeight="1">
      <c r="A6" s="91" t="s">
        <v>19</v>
      </c>
      <c r="B6" s="91"/>
      <c r="C6" s="91"/>
      <c r="D6" s="91"/>
      <c r="E6" s="91"/>
      <c r="F6" s="91"/>
      <c r="G6" s="7">
        <f>G7+G17+G22</f>
        <v>21705.38</v>
      </c>
      <c r="H6" s="7">
        <f>H7+H17+H22</f>
        <v>12864.86</v>
      </c>
      <c r="I6" s="7">
        <f>I7+I17+I22</f>
        <v>4096.9400000000005</v>
      </c>
      <c r="J6" s="7">
        <f>J7+J17+J22</f>
        <v>2684.3</v>
      </c>
      <c r="K6" s="7">
        <f>K7+K17+K22</f>
        <v>2059.2799999999997</v>
      </c>
      <c r="L6" s="27"/>
      <c r="M6" s="27"/>
      <c r="N6" s="27"/>
      <c r="O6" s="33"/>
    </row>
    <row r="7" spans="1:15" ht="28.5" customHeight="1">
      <c r="A7" s="92" t="s">
        <v>20</v>
      </c>
      <c r="B7" s="93"/>
      <c r="C7" s="9">
        <f>SUM(C8:C13)</f>
        <v>0</v>
      </c>
      <c r="D7" s="9"/>
      <c r="E7" s="9">
        <f>SUM(E8:E13)</f>
        <v>0</v>
      </c>
      <c r="F7" s="9">
        <f>SUM(F8:F13)</f>
        <v>0</v>
      </c>
      <c r="G7" s="10">
        <f>SUM(G8:G16)</f>
        <v>14178.42</v>
      </c>
      <c r="H7" s="10">
        <f>SUM(H8:H16)</f>
        <v>9104.86</v>
      </c>
      <c r="I7" s="10">
        <f>SUM(I8:I16)</f>
        <v>1056.94</v>
      </c>
      <c r="J7" s="10">
        <f>SUM(J8:J16)</f>
        <v>2084.3</v>
      </c>
      <c r="K7" s="10">
        <f>SUM(K8:K16)</f>
        <v>1932.32</v>
      </c>
      <c r="L7" s="8"/>
      <c r="M7" s="8"/>
      <c r="N7" s="8"/>
      <c r="O7" s="8"/>
    </row>
    <row r="8" spans="1:15" ht="22.5">
      <c r="A8" s="8">
        <v>1</v>
      </c>
      <c r="B8" s="11" t="s">
        <v>21</v>
      </c>
      <c r="C8" s="11" t="s">
        <v>22</v>
      </c>
      <c r="D8" s="11">
        <v>1100</v>
      </c>
      <c r="E8" s="11" t="s">
        <v>23</v>
      </c>
      <c r="F8" s="11"/>
      <c r="G8" s="12">
        <f aca="true" t="shared" si="0" ref="G8:G16">SUM(H8:K8)</f>
        <v>1100</v>
      </c>
      <c r="H8" s="12">
        <v>1100</v>
      </c>
      <c r="I8" s="11"/>
      <c r="J8" s="11"/>
      <c r="K8" s="12"/>
      <c r="L8" s="11" t="s">
        <v>24</v>
      </c>
      <c r="M8" s="11" t="s">
        <v>25</v>
      </c>
      <c r="N8" s="12">
        <v>2366</v>
      </c>
      <c r="O8" s="8"/>
    </row>
    <row r="9" spans="1:15" ht="22.5">
      <c r="A9" s="8">
        <v>2</v>
      </c>
      <c r="B9" s="11" t="s">
        <v>26</v>
      </c>
      <c r="C9" s="11" t="s">
        <v>27</v>
      </c>
      <c r="D9" s="13">
        <v>2700</v>
      </c>
      <c r="E9" s="13" t="s">
        <v>23</v>
      </c>
      <c r="F9" s="13"/>
      <c r="G9" s="14">
        <f t="shared" si="0"/>
        <v>2700</v>
      </c>
      <c r="H9" s="14">
        <v>2700</v>
      </c>
      <c r="I9" s="13"/>
      <c r="J9" s="13"/>
      <c r="K9" s="14"/>
      <c r="L9" s="11" t="s">
        <v>24</v>
      </c>
      <c r="M9" s="11" t="s">
        <v>28</v>
      </c>
      <c r="N9" s="12">
        <v>1950</v>
      </c>
      <c r="O9" s="8"/>
    </row>
    <row r="10" spans="1:15" s="1" customFormat="1" ht="26.25" customHeight="1">
      <c r="A10" s="15">
        <v>3</v>
      </c>
      <c r="B10" s="13" t="s">
        <v>29</v>
      </c>
      <c r="C10" s="13" t="s">
        <v>30</v>
      </c>
      <c r="D10" s="13">
        <v>6891.6</v>
      </c>
      <c r="E10" s="13" t="s">
        <v>23</v>
      </c>
      <c r="F10" s="13"/>
      <c r="G10" s="14">
        <f t="shared" si="0"/>
        <v>6891.6</v>
      </c>
      <c r="H10" s="14">
        <v>2174.86</v>
      </c>
      <c r="I10" s="13">
        <v>906.94</v>
      </c>
      <c r="J10" s="13">
        <v>2084.3</v>
      </c>
      <c r="K10" s="14">
        <v>1725.5</v>
      </c>
      <c r="L10" s="13" t="s">
        <v>24</v>
      </c>
      <c r="M10" s="13" t="s">
        <v>31</v>
      </c>
      <c r="N10" s="14">
        <v>15257</v>
      </c>
      <c r="O10" s="15"/>
    </row>
    <row r="11" spans="1:15" s="1" customFormat="1" ht="31.5" customHeight="1">
      <c r="A11" s="15">
        <v>4</v>
      </c>
      <c r="B11" s="13" t="s">
        <v>32</v>
      </c>
      <c r="C11" s="13" t="s">
        <v>33</v>
      </c>
      <c r="D11" s="13">
        <v>3100</v>
      </c>
      <c r="E11" s="60" t="s">
        <v>190</v>
      </c>
      <c r="F11" s="13"/>
      <c r="G11" s="14">
        <f t="shared" si="0"/>
        <v>3100</v>
      </c>
      <c r="H11" s="14">
        <v>3100</v>
      </c>
      <c r="I11" s="13"/>
      <c r="J11" s="13"/>
      <c r="K11" s="14"/>
      <c r="L11" s="13" t="s">
        <v>35</v>
      </c>
      <c r="M11" s="13" t="s">
        <v>36</v>
      </c>
      <c r="N11" s="14">
        <v>2250</v>
      </c>
      <c r="O11" s="15"/>
    </row>
    <row r="12" spans="1:15" ht="22.5">
      <c r="A12" s="15">
        <v>5</v>
      </c>
      <c r="B12" s="11" t="s">
        <v>37</v>
      </c>
      <c r="C12" s="11" t="s">
        <v>38</v>
      </c>
      <c r="D12" s="11">
        <v>50</v>
      </c>
      <c r="E12" s="11" t="s">
        <v>39</v>
      </c>
      <c r="F12" s="16" t="s">
        <v>40</v>
      </c>
      <c r="G12" s="12">
        <f t="shared" si="0"/>
        <v>50</v>
      </c>
      <c r="H12" s="12"/>
      <c r="I12" s="11">
        <v>50</v>
      </c>
      <c r="J12" s="11"/>
      <c r="K12" s="12"/>
      <c r="L12" s="11" t="s">
        <v>39</v>
      </c>
      <c r="M12" s="11" t="s">
        <v>41</v>
      </c>
      <c r="N12" s="12">
        <v>339</v>
      </c>
      <c r="O12" s="8"/>
    </row>
    <row r="13" spans="1:15" ht="22.5">
      <c r="A13" s="15">
        <v>6</v>
      </c>
      <c r="B13" s="11" t="s">
        <v>42</v>
      </c>
      <c r="C13" s="11" t="s">
        <v>38</v>
      </c>
      <c r="D13" s="11">
        <v>50</v>
      </c>
      <c r="E13" s="11" t="s">
        <v>39</v>
      </c>
      <c r="F13" s="11" t="s">
        <v>43</v>
      </c>
      <c r="G13" s="12">
        <f t="shared" si="0"/>
        <v>50</v>
      </c>
      <c r="H13" s="12"/>
      <c r="I13" s="11">
        <v>50</v>
      </c>
      <c r="J13" s="11"/>
      <c r="K13" s="12"/>
      <c r="L13" s="11" t="s">
        <v>39</v>
      </c>
      <c r="M13" s="11" t="s">
        <v>44</v>
      </c>
      <c r="N13" s="12">
        <v>169</v>
      </c>
      <c r="O13" s="8"/>
    </row>
    <row r="14" spans="1:15" ht="22.5">
      <c r="A14" s="15">
        <v>7</v>
      </c>
      <c r="B14" s="11" t="s">
        <v>45</v>
      </c>
      <c r="C14" s="11" t="s">
        <v>46</v>
      </c>
      <c r="D14" s="11">
        <v>50</v>
      </c>
      <c r="E14" s="11" t="s">
        <v>47</v>
      </c>
      <c r="F14" s="11" t="s">
        <v>48</v>
      </c>
      <c r="G14" s="12">
        <f t="shared" si="0"/>
        <v>50</v>
      </c>
      <c r="H14" s="12"/>
      <c r="I14" s="11">
        <v>50</v>
      </c>
      <c r="J14" s="11"/>
      <c r="K14" s="12"/>
      <c r="L14" s="11" t="s">
        <v>47</v>
      </c>
      <c r="M14" s="11" t="s">
        <v>49</v>
      </c>
      <c r="N14" s="12">
        <v>315</v>
      </c>
      <c r="O14" s="8"/>
    </row>
    <row r="15" spans="1:15" s="1" customFormat="1" ht="26.25" customHeight="1">
      <c r="A15" s="15">
        <v>8</v>
      </c>
      <c r="B15" s="13" t="s">
        <v>50</v>
      </c>
      <c r="C15" s="13" t="s">
        <v>51</v>
      </c>
      <c r="D15" s="13">
        <v>30</v>
      </c>
      <c r="E15" s="13" t="s">
        <v>52</v>
      </c>
      <c r="F15" s="13" t="s">
        <v>53</v>
      </c>
      <c r="G15" s="12">
        <f t="shared" si="0"/>
        <v>30</v>
      </c>
      <c r="H15" s="14">
        <v>30</v>
      </c>
      <c r="I15" s="13"/>
      <c r="J15" s="13"/>
      <c r="K15" s="14"/>
      <c r="L15" s="13" t="s">
        <v>54</v>
      </c>
      <c r="M15" s="13" t="s">
        <v>55</v>
      </c>
      <c r="N15" s="14">
        <v>30</v>
      </c>
      <c r="O15" s="15"/>
    </row>
    <row r="16" spans="1:15" s="1" customFormat="1" ht="32.25" customHeight="1">
      <c r="A16" s="15">
        <v>9</v>
      </c>
      <c r="B16" s="13" t="s">
        <v>56</v>
      </c>
      <c r="C16" s="13" t="s">
        <v>57</v>
      </c>
      <c r="D16" s="13"/>
      <c r="E16" s="13" t="s">
        <v>23</v>
      </c>
      <c r="F16" s="13"/>
      <c r="G16" s="12">
        <f t="shared" si="0"/>
        <v>206.82</v>
      </c>
      <c r="H16" s="14"/>
      <c r="I16" s="13"/>
      <c r="J16" s="13"/>
      <c r="K16" s="14">
        <v>206.82</v>
      </c>
      <c r="L16" s="13" t="s">
        <v>24</v>
      </c>
      <c r="M16" s="13" t="s">
        <v>58</v>
      </c>
      <c r="N16" s="14">
        <v>700</v>
      </c>
      <c r="O16" s="15"/>
    </row>
    <row r="17" spans="1:15" ht="24.75" customHeight="1">
      <c r="A17" s="92" t="s">
        <v>59</v>
      </c>
      <c r="B17" s="93"/>
      <c r="C17" s="8"/>
      <c r="D17" s="8"/>
      <c r="E17" s="8"/>
      <c r="F17" s="8"/>
      <c r="G17" s="7">
        <f>SUM(G18:G21)</f>
        <v>3766.96</v>
      </c>
      <c r="H17" s="7">
        <f>SUM(H18:H21)</f>
        <v>0</v>
      </c>
      <c r="I17" s="7">
        <f>SUM(I18:I21)</f>
        <v>3040</v>
      </c>
      <c r="J17" s="7">
        <f>SUM(J18:J21)</f>
        <v>600</v>
      </c>
      <c r="K17" s="7">
        <f>SUM(K18:K21)</f>
        <v>126.96</v>
      </c>
      <c r="L17" s="8"/>
      <c r="M17" s="8"/>
      <c r="N17" s="8"/>
      <c r="O17" s="8"/>
    </row>
    <row r="18" spans="1:15" ht="62.25" customHeight="1">
      <c r="A18" s="17">
        <v>1</v>
      </c>
      <c r="B18" s="54" t="s">
        <v>60</v>
      </c>
      <c r="C18" s="54" t="s">
        <v>61</v>
      </c>
      <c r="D18" s="8">
        <v>1190</v>
      </c>
      <c r="E18" s="8" t="s">
        <v>23</v>
      </c>
      <c r="F18" s="8"/>
      <c r="G18" s="18">
        <f>SUM(H18:K18)</f>
        <v>1190</v>
      </c>
      <c r="H18" s="19"/>
      <c r="I18" s="59">
        <v>690</v>
      </c>
      <c r="J18" s="59">
        <v>500</v>
      </c>
      <c r="K18" s="59"/>
      <c r="L18" s="19" t="s">
        <v>62</v>
      </c>
      <c r="M18" s="24" t="s">
        <v>63</v>
      </c>
      <c r="N18" s="28">
        <v>38492</v>
      </c>
      <c r="O18" s="8"/>
    </row>
    <row r="19" spans="1:15" ht="58.5" customHeight="1">
      <c r="A19" s="17">
        <v>2</v>
      </c>
      <c r="B19" s="72" t="s">
        <v>64</v>
      </c>
      <c r="C19" s="72" t="s">
        <v>176</v>
      </c>
      <c r="D19" s="8">
        <v>2350</v>
      </c>
      <c r="E19" s="8" t="s">
        <v>23</v>
      </c>
      <c r="F19" s="8"/>
      <c r="G19" s="18">
        <f>SUM(H19:K19)</f>
        <v>2350</v>
      </c>
      <c r="H19" s="19"/>
      <c r="I19" s="59">
        <v>2350</v>
      </c>
      <c r="J19" s="59"/>
      <c r="K19" s="59"/>
      <c r="L19" s="19" t="s">
        <v>62</v>
      </c>
      <c r="M19" s="29" t="s">
        <v>65</v>
      </c>
      <c r="N19" s="28">
        <v>2250</v>
      </c>
      <c r="O19" s="8"/>
    </row>
    <row r="20" spans="1:15" ht="37.5" customHeight="1">
      <c r="A20" s="17">
        <v>3</v>
      </c>
      <c r="B20" s="72" t="s">
        <v>204</v>
      </c>
      <c r="C20" s="72" t="s">
        <v>224</v>
      </c>
      <c r="D20" s="8">
        <v>100</v>
      </c>
      <c r="E20" s="8" t="s">
        <v>23</v>
      </c>
      <c r="F20" s="8"/>
      <c r="G20" s="18">
        <f>SUM(H20:K20)</f>
        <v>100</v>
      </c>
      <c r="H20" s="19"/>
      <c r="I20" s="59"/>
      <c r="J20" s="59">
        <v>100</v>
      </c>
      <c r="K20" s="59"/>
      <c r="L20" s="19" t="s">
        <v>62</v>
      </c>
      <c r="M20" s="80" t="s">
        <v>207</v>
      </c>
      <c r="N20" s="28">
        <v>305</v>
      </c>
      <c r="O20" s="8"/>
    </row>
    <row r="21" spans="1:15" ht="50.25" customHeight="1">
      <c r="A21" s="17">
        <v>4</v>
      </c>
      <c r="B21" s="72" t="s">
        <v>66</v>
      </c>
      <c r="C21" s="72" t="s">
        <v>67</v>
      </c>
      <c r="D21" s="8">
        <v>126.96</v>
      </c>
      <c r="E21" s="8" t="s">
        <v>23</v>
      </c>
      <c r="F21" s="8"/>
      <c r="G21" s="18">
        <f>SUM(H21:K21)</f>
        <v>126.96</v>
      </c>
      <c r="H21" s="19"/>
      <c r="I21" s="59"/>
      <c r="J21" s="59"/>
      <c r="K21" s="59">
        <v>126.96</v>
      </c>
      <c r="L21" s="19" t="s">
        <v>62</v>
      </c>
      <c r="M21" s="30" t="s">
        <v>68</v>
      </c>
      <c r="N21" s="28">
        <v>529</v>
      </c>
      <c r="O21" s="8"/>
    </row>
    <row r="22" spans="1:15" s="1" customFormat="1" ht="69.75" customHeight="1">
      <c r="A22" s="94" t="s">
        <v>69</v>
      </c>
      <c r="B22" s="95"/>
      <c r="C22" s="20" t="s">
        <v>70</v>
      </c>
      <c r="D22" s="15">
        <v>3760</v>
      </c>
      <c r="E22" s="13" t="s">
        <v>34</v>
      </c>
      <c r="F22" s="15"/>
      <c r="G22" s="21">
        <f>SUM(H22:K22)</f>
        <v>3760</v>
      </c>
      <c r="H22" s="21">
        <v>3760</v>
      </c>
      <c r="I22" s="21"/>
      <c r="J22" s="21"/>
      <c r="K22" s="21"/>
      <c r="L22" s="15" t="s">
        <v>35</v>
      </c>
      <c r="M22" s="31" t="s">
        <v>71</v>
      </c>
      <c r="N22" s="32">
        <v>5500</v>
      </c>
      <c r="O22" s="15"/>
    </row>
    <row r="23" spans="1:15" ht="21" customHeight="1">
      <c r="A23" s="91" t="s">
        <v>72</v>
      </c>
      <c r="B23" s="91"/>
      <c r="C23" s="91"/>
      <c r="D23" s="91"/>
      <c r="E23" s="91"/>
      <c r="F23" s="91"/>
      <c r="G23" s="7">
        <f>G24+G25+G26+G27+G38+G39+G40+G43+G51+G55</f>
        <v>18139.85</v>
      </c>
      <c r="H23" s="7">
        <f>H24+H25+H26+H27+H38+H39+H40+H43+H51+H55</f>
        <v>10832.14</v>
      </c>
      <c r="I23" s="7">
        <f>I24+I25+I26+I27+I38+I39+I40+I43+I51+I55</f>
        <v>3403.06</v>
      </c>
      <c r="J23" s="7">
        <f>J24+J25+J26+J27+J38+J39+J40+J43+J51+J55</f>
        <v>1618.7</v>
      </c>
      <c r="K23" s="7">
        <f>K24+K25+K26+K27+K38+K39+K40+K43+K51+K55</f>
        <v>2285.95</v>
      </c>
      <c r="L23" s="33"/>
      <c r="M23" s="33"/>
      <c r="N23" s="33"/>
      <c r="O23" s="11"/>
    </row>
    <row r="24" spans="1:15" ht="31.5" customHeight="1">
      <c r="A24" s="96" t="s">
        <v>73</v>
      </c>
      <c r="B24" s="97"/>
      <c r="C24" s="22" t="s">
        <v>23</v>
      </c>
      <c r="D24" s="23"/>
      <c r="E24" s="23" t="s">
        <v>23</v>
      </c>
      <c r="F24" s="23" t="s">
        <v>74</v>
      </c>
      <c r="G24" s="7">
        <f aca="true" t="shared" si="1" ref="G24:G35">SUM(H24:K24)</f>
        <v>576.6</v>
      </c>
      <c r="H24" s="23"/>
      <c r="I24" s="23"/>
      <c r="J24" s="23"/>
      <c r="K24" s="23">
        <v>576.6</v>
      </c>
      <c r="L24" s="9" t="s">
        <v>35</v>
      </c>
      <c r="M24" s="34" t="s">
        <v>75</v>
      </c>
      <c r="N24" s="9">
        <v>88712</v>
      </c>
      <c r="O24" s="36"/>
    </row>
    <row r="25" spans="1:15" ht="31.5" customHeight="1">
      <c r="A25" s="96" t="s">
        <v>200</v>
      </c>
      <c r="B25" s="97"/>
      <c r="C25" s="22" t="s">
        <v>23</v>
      </c>
      <c r="D25" s="23"/>
      <c r="E25" s="23" t="s">
        <v>23</v>
      </c>
      <c r="F25" s="23" t="s">
        <v>74</v>
      </c>
      <c r="G25" s="7">
        <f t="shared" si="1"/>
        <v>528.87</v>
      </c>
      <c r="H25" s="11"/>
      <c r="I25" s="11"/>
      <c r="J25" s="76"/>
      <c r="K25" s="76">
        <v>528.87</v>
      </c>
      <c r="L25" s="9" t="s">
        <v>35</v>
      </c>
      <c r="M25" s="34" t="s">
        <v>206</v>
      </c>
      <c r="N25" s="9">
        <v>62003</v>
      </c>
      <c r="O25" s="36"/>
    </row>
    <row r="26" spans="1:15" ht="31.5" customHeight="1">
      <c r="A26" s="96" t="s">
        <v>201</v>
      </c>
      <c r="B26" s="97"/>
      <c r="C26" s="22" t="s">
        <v>23</v>
      </c>
      <c r="D26" s="23"/>
      <c r="E26" s="23" t="s">
        <v>23</v>
      </c>
      <c r="F26" s="23" t="s">
        <v>74</v>
      </c>
      <c r="G26" s="7">
        <f t="shared" si="1"/>
        <v>219.5</v>
      </c>
      <c r="H26" s="23"/>
      <c r="I26" s="23"/>
      <c r="J26" s="23"/>
      <c r="K26" s="23">
        <v>219.5</v>
      </c>
      <c r="L26" s="9" t="s">
        <v>91</v>
      </c>
      <c r="M26" s="34" t="s">
        <v>205</v>
      </c>
      <c r="N26" s="9">
        <v>6173</v>
      </c>
      <c r="O26" s="36"/>
    </row>
    <row r="27" spans="1:15" ht="31.5" customHeight="1">
      <c r="A27" s="96" t="s">
        <v>202</v>
      </c>
      <c r="B27" s="97"/>
      <c r="C27" s="54"/>
      <c r="D27" s="11"/>
      <c r="E27" s="11" t="s">
        <v>23</v>
      </c>
      <c r="F27" s="11" t="s">
        <v>74</v>
      </c>
      <c r="G27" s="7">
        <f t="shared" si="1"/>
        <v>7947</v>
      </c>
      <c r="H27" s="11">
        <f>SUM(H28:H37)</f>
        <v>7947</v>
      </c>
      <c r="I27" s="11">
        <f>SUM(I28:I37)</f>
        <v>0</v>
      </c>
      <c r="J27" s="11">
        <f>SUM(J28:J37)</f>
        <v>0</v>
      </c>
      <c r="K27" s="11">
        <f>SUM(K28:K37)</f>
        <v>0</v>
      </c>
      <c r="L27" s="8"/>
      <c r="M27" s="8"/>
      <c r="N27" s="8"/>
      <c r="O27" s="36"/>
    </row>
    <row r="28" spans="1:15" ht="84" customHeight="1">
      <c r="A28" s="26">
        <v>1</v>
      </c>
      <c r="B28" s="54" t="s">
        <v>145</v>
      </c>
      <c r="C28" s="54" t="s">
        <v>92</v>
      </c>
      <c r="D28" s="11">
        <v>800</v>
      </c>
      <c r="E28" s="54" t="s">
        <v>84</v>
      </c>
      <c r="F28" s="11" t="s">
        <v>93</v>
      </c>
      <c r="G28" s="7">
        <f t="shared" si="1"/>
        <v>800</v>
      </c>
      <c r="H28" s="11">
        <v>800</v>
      </c>
      <c r="I28" s="11"/>
      <c r="J28" s="11"/>
      <c r="K28" s="11"/>
      <c r="L28" s="8" t="s">
        <v>35</v>
      </c>
      <c r="M28" s="24" t="s">
        <v>193</v>
      </c>
      <c r="N28" s="8">
        <v>500</v>
      </c>
      <c r="O28" s="36"/>
    </row>
    <row r="29" spans="1:15" ht="67.5" customHeight="1">
      <c r="A29" s="26">
        <v>2</v>
      </c>
      <c r="B29" s="54" t="s">
        <v>146</v>
      </c>
      <c r="C29" s="54" t="s">
        <v>152</v>
      </c>
      <c r="D29" s="11">
        <v>200</v>
      </c>
      <c r="E29" s="54" t="s">
        <v>80</v>
      </c>
      <c r="F29" s="11" t="s">
        <v>94</v>
      </c>
      <c r="G29" s="7">
        <f t="shared" si="1"/>
        <v>200</v>
      </c>
      <c r="H29" s="11">
        <v>200</v>
      </c>
      <c r="I29" s="11"/>
      <c r="J29" s="11"/>
      <c r="K29" s="11"/>
      <c r="L29" s="8" t="s">
        <v>35</v>
      </c>
      <c r="M29" s="81" t="s">
        <v>223</v>
      </c>
      <c r="N29" s="8">
        <v>400</v>
      </c>
      <c r="O29" s="36"/>
    </row>
    <row r="30" spans="1:15" ht="81" customHeight="1">
      <c r="A30" s="26">
        <v>3</v>
      </c>
      <c r="B30" s="54" t="s">
        <v>95</v>
      </c>
      <c r="C30" s="54" t="s">
        <v>150</v>
      </c>
      <c r="D30" s="11">
        <v>332</v>
      </c>
      <c r="E30" s="54" t="s">
        <v>81</v>
      </c>
      <c r="F30" s="11" t="s">
        <v>96</v>
      </c>
      <c r="G30" s="7">
        <f t="shared" si="1"/>
        <v>332</v>
      </c>
      <c r="H30" s="11">
        <v>332</v>
      </c>
      <c r="I30" s="11"/>
      <c r="J30" s="11"/>
      <c r="K30" s="11"/>
      <c r="L30" s="8" t="s">
        <v>35</v>
      </c>
      <c r="M30" s="24" t="s">
        <v>194</v>
      </c>
      <c r="N30" s="8">
        <v>664</v>
      </c>
      <c r="O30" s="36"/>
    </row>
    <row r="31" spans="1:15" ht="62.25" customHeight="1">
      <c r="A31" s="26">
        <v>4</v>
      </c>
      <c r="B31" s="54" t="s">
        <v>97</v>
      </c>
      <c r="C31" s="54" t="s">
        <v>151</v>
      </c>
      <c r="D31" s="11">
        <v>268.5</v>
      </c>
      <c r="E31" s="54" t="s">
        <v>81</v>
      </c>
      <c r="F31" s="11" t="s">
        <v>98</v>
      </c>
      <c r="G31" s="7">
        <f t="shared" si="1"/>
        <v>268.5</v>
      </c>
      <c r="H31" s="11">
        <v>268.5</v>
      </c>
      <c r="I31" s="11"/>
      <c r="J31" s="11"/>
      <c r="K31" s="11"/>
      <c r="L31" s="8" t="s">
        <v>35</v>
      </c>
      <c r="M31" s="24" t="s">
        <v>195</v>
      </c>
      <c r="N31" s="8">
        <v>600</v>
      </c>
      <c r="O31" s="36"/>
    </row>
    <row r="32" spans="1:15" ht="57.75" customHeight="1">
      <c r="A32" s="26">
        <v>5</v>
      </c>
      <c r="B32" s="54" t="s">
        <v>147</v>
      </c>
      <c r="C32" s="54" t="s">
        <v>149</v>
      </c>
      <c r="D32" s="11">
        <v>385</v>
      </c>
      <c r="E32" s="54" t="s">
        <v>79</v>
      </c>
      <c r="F32" s="11"/>
      <c r="G32" s="7">
        <f t="shared" si="1"/>
        <v>385</v>
      </c>
      <c r="H32" s="11">
        <v>385</v>
      </c>
      <c r="I32" s="11"/>
      <c r="J32" s="11"/>
      <c r="K32" s="11"/>
      <c r="L32" s="8" t="s">
        <v>35</v>
      </c>
      <c r="M32" s="46" t="s">
        <v>196</v>
      </c>
      <c r="N32" s="8">
        <v>1155</v>
      </c>
      <c r="O32" s="36"/>
    </row>
    <row r="33" spans="1:15" ht="54.75" customHeight="1">
      <c r="A33" s="26">
        <v>6</v>
      </c>
      <c r="B33" s="55" t="s">
        <v>148</v>
      </c>
      <c r="C33" s="54" t="s">
        <v>99</v>
      </c>
      <c r="D33" s="11">
        <v>1000</v>
      </c>
      <c r="E33" s="54" t="s">
        <v>100</v>
      </c>
      <c r="F33" s="11"/>
      <c r="G33" s="7">
        <f t="shared" si="1"/>
        <v>1000</v>
      </c>
      <c r="H33" s="11">
        <v>1000</v>
      </c>
      <c r="I33" s="11"/>
      <c r="J33" s="11"/>
      <c r="K33" s="11"/>
      <c r="L33" s="8" t="s">
        <v>35</v>
      </c>
      <c r="M33" s="24" t="s">
        <v>197</v>
      </c>
      <c r="N33" s="8">
        <v>2985</v>
      </c>
      <c r="O33" s="36"/>
    </row>
    <row r="34" spans="1:15" ht="53.25" customHeight="1">
      <c r="A34" s="26">
        <v>7</v>
      </c>
      <c r="B34" s="54" t="s">
        <v>101</v>
      </c>
      <c r="C34" s="54" t="s">
        <v>102</v>
      </c>
      <c r="D34" s="11">
        <v>3700</v>
      </c>
      <c r="E34" s="54" t="s">
        <v>103</v>
      </c>
      <c r="F34" s="11"/>
      <c r="G34" s="7">
        <f t="shared" si="1"/>
        <v>3700</v>
      </c>
      <c r="H34" s="11">
        <v>3700</v>
      </c>
      <c r="I34" s="11"/>
      <c r="J34" s="11"/>
      <c r="K34" s="11"/>
      <c r="L34" s="8" t="s">
        <v>104</v>
      </c>
      <c r="M34" s="24" t="s">
        <v>198</v>
      </c>
      <c r="N34" s="8">
        <v>8956</v>
      </c>
      <c r="O34" s="36"/>
    </row>
    <row r="35" spans="1:15" ht="51" customHeight="1">
      <c r="A35" s="26">
        <v>8</v>
      </c>
      <c r="B35" s="72" t="s">
        <v>192</v>
      </c>
      <c r="C35" s="72" t="s">
        <v>183</v>
      </c>
      <c r="D35" s="64">
        <v>900</v>
      </c>
      <c r="E35" s="72" t="s">
        <v>181</v>
      </c>
      <c r="F35" s="64" t="s">
        <v>182</v>
      </c>
      <c r="G35" s="73">
        <f t="shared" si="1"/>
        <v>900</v>
      </c>
      <c r="H35" s="64">
        <v>900</v>
      </c>
      <c r="I35" s="64"/>
      <c r="J35" s="64"/>
      <c r="K35" s="64"/>
      <c r="L35" s="64" t="s">
        <v>35</v>
      </c>
      <c r="M35" s="75" t="s">
        <v>199</v>
      </c>
      <c r="N35" s="64">
        <v>2855</v>
      </c>
      <c r="O35" s="58"/>
    </row>
    <row r="36" spans="1:15" ht="45.75" customHeight="1">
      <c r="A36" s="26">
        <v>9</v>
      </c>
      <c r="B36" s="54" t="s">
        <v>105</v>
      </c>
      <c r="C36" s="54" t="s">
        <v>106</v>
      </c>
      <c r="D36" s="11">
        <v>361.5</v>
      </c>
      <c r="E36" s="54" t="s">
        <v>88</v>
      </c>
      <c r="F36" s="11"/>
      <c r="G36" s="7">
        <f>SUM(H36:K36)</f>
        <v>361.5</v>
      </c>
      <c r="H36" s="11">
        <v>361.5</v>
      </c>
      <c r="I36" s="11"/>
      <c r="J36" s="11"/>
      <c r="K36" s="11"/>
      <c r="L36" s="8" t="s">
        <v>91</v>
      </c>
      <c r="M36" s="8" t="s">
        <v>153</v>
      </c>
      <c r="N36" s="8">
        <v>1116</v>
      </c>
      <c r="O36" s="36"/>
    </row>
    <row r="37" spans="1:15" ht="14.25" customHeight="1" hidden="1">
      <c r="A37" s="34"/>
      <c r="B37" s="34"/>
      <c r="C37" s="54"/>
      <c r="D37" s="11"/>
      <c r="E37" s="11"/>
      <c r="F37" s="11"/>
      <c r="G37" s="7"/>
      <c r="H37" s="11"/>
      <c r="I37" s="11"/>
      <c r="J37" s="11"/>
      <c r="K37" s="11"/>
      <c r="L37" s="8"/>
      <c r="M37" s="8"/>
      <c r="N37" s="8"/>
      <c r="O37" s="36"/>
    </row>
    <row r="38" spans="1:15" ht="39.75" customHeight="1">
      <c r="A38" s="96" t="s">
        <v>208</v>
      </c>
      <c r="B38" s="97"/>
      <c r="C38" s="11" t="s">
        <v>107</v>
      </c>
      <c r="D38" s="11"/>
      <c r="E38" s="11" t="s">
        <v>23</v>
      </c>
      <c r="F38" s="11"/>
      <c r="G38" s="7">
        <f>SUM(H38:K38)</f>
        <v>2400</v>
      </c>
      <c r="H38" s="11"/>
      <c r="I38" s="11">
        <v>900</v>
      </c>
      <c r="J38" s="11">
        <v>1500</v>
      </c>
      <c r="K38" s="11"/>
      <c r="L38" s="8" t="s">
        <v>108</v>
      </c>
      <c r="M38" s="24" t="s">
        <v>209</v>
      </c>
      <c r="N38" s="8">
        <v>5980</v>
      </c>
      <c r="O38" s="36"/>
    </row>
    <row r="39" spans="1:15" s="2" customFormat="1" ht="36" customHeight="1">
      <c r="A39" s="98" t="s">
        <v>203</v>
      </c>
      <c r="B39" s="99"/>
      <c r="C39" s="11" t="s">
        <v>226</v>
      </c>
      <c r="D39" s="11"/>
      <c r="E39" s="11"/>
      <c r="F39" s="11"/>
      <c r="G39" s="7">
        <f>SUM(H39:K39)</f>
        <v>1863.96</v>
      </c>
      <c r="H39" s="7"/>
      <c r="I39" s="7">
        <v>1863.96</v>
      </c>
      <c r="J39" s="7"/>
      <c r="K39" s="7"/>
      <c r="L39" s="11" t="s">
        <v>227</v>
      </c>
      <c r="M39" s="11" t="s">
        <v>228</v>
      </c>
      <c r="N39" s="11">
        <v>6777</v>
      </c>
      <c r="O39" s="51"/>
    </row>
    <row r="40" spans="1:15" s="2" customFormat="1" ht="45" customHeight="1">
      <c r="A40" s="100" t="s">
        <v>210</v>
      </c>
      <c r="B40" s="101"/>
      <c r="C40" s="66" t="s">
        <v>112</v>
      </c>
      <c r="D40" s="67"/>
      <c r="E40" s="64" t="s">
        <v>23</v>
      </c>
      <c r="F40" s="67"/>
      <c r="G40" s="65">
        <f aca="true" t="shared" si="2" ref="G40:G46">SUM(H40:K40)</f>
        <v>539.5</v>
      </c>
      <c r="H40" s="68"/>
      <c r="I40" s="69">
        <f>SUM(I41:I42)</f>
        <v>539.5</v>
      </c>
      <c r="J40" s="38"/>
      <c r="K40" s="38"/>
      <c r="L40" s="8" t="s">
        <v>113</v>
      </c>
      <c r="N40" s="59"/>
      <c r="O40" s="52"/>
    </row>
    <row r="41" spans="1:15" s="2" customFormat="1" ht="29.25" customHeight="1">
      <c r="A41" s="70">
        <v>1</v>
      </c>
      <c r="B41" s="68" t="s">
        <v>114</v>
      </c>
      <c r="C41" s="66" t="s">
        <v>191</v>
      </c>
      <c r="D41" s="67">
        <v>413.7</v>
      </c>
      <c r="E41" s="64" t="s">
        <v>23</v>
      </c>
      <c r="F41" s="67"/>
      <c r="G41" s="65">
        <f t="shared" si="2"/>
        <v>413.7</v>
      </c>
      <c r="H41" s="68"/>
      <c r="I41" s="69">
        <v>413.7</v>
      </c>
      <c r="J41" s="38"/>
      <c r="K41" s="38"/>
      <c r="L41" s="8" t="s">
        <v>113</v>
      </c>
      <c r="M41" s="77" t="s">
        <v>215</v>
      </c>
      <c r="N41" s="59">
        <v>2758</v>
      </c>
      <c r="O41" s="52"/>
    </row>
    <row r="42" spans="1:15" s="2" customFormat="1" ht="29.25" customHeight="1">
      <c r="A42" s="39">
        <v>2</v>
      </c>
      <c r="B42" s="40" t="s">
        <v>115</v>
      </c>
      <c r="C42" s="37" t="s">
        <v>116</v>
      </c>
      <c r="D42" s="38">
        <v>125.8</v>
      </c>
      <c r="E42" s="8" t="s">
        <v>23</v>
      </c>
      <c r="F42" s="38"/>
      <c r="G42" s="18">
        <f t="shared" si="2"/>
        <v>125.8</v>
      </c>
      <c r="H42" s="59"/>
      <c r="I42" s="47">
        <v>125.8</v>
      </c>
      <c r="J42" s="38"/>
      <c r="K42" s="38"/>
      <c r="L42" s="8" t="s">
        <v>113</v>
      </c>
      <c r="M42" s="77" t="s">
        <v>216</v>
      </c>
      <c r="N42" s="59">
        <v>629</v>
      </c>
      <c r="O42" s="52"/>
    </row>
    <row r="43" spans="1:15" ht="27.75" customHeight="1">
      <c r="A43" s="96" t="s">
        <v>211</v>
      </c>
      <c r="B43" s="97"/>
      <c r="C43" s="11"/>
      <c r="D43" s="11"/>
      <c r="E43" s="11" t="s">
        <v>23</v>
      </c>
      <c r="F43" s="11"/>
      <c r="G43" s="7">
        <f t="shared" si="2"/>
        <v>2718.8399999999997</v>
      </c>
      <c r="H43" s="23">
        <f>SUM(H44:H50)</f>
        <v>2600.14</v>
      </c>
      <c r="I43" s="23">
        <f>SUM(I44:I50)</f>
        <v>0</v>
      </c>
      <c r="J43" s="23">
        <f>SUM(J44:J50)</f>
        <v>118.7</v>
      </c>
      <c r="K43" s="23">
        <f>SUM(K44:K50)</f>
        <v>0</v>
      </c>
      <c r="L43" s="8" t="s">
        <v>35</v>
      </c>
      <c r="M43" s="15"/>
      <c r="N43" s="8"/>
      <c r="O43" s="36"/>
    </row>
    <row r="44" spans="1:15" ht="45.75" customHeight="1">
      <c r="A44" s="24">
        <v>1</v>
      </c>
      <c r="B44" s="25" t="s">
        <v>117</v>
      </c>
      <c r="C44" s="11" t="s">
        <v>118</v>
      </c>
      <c r="D44" s="11">
        <v>1120</v>
      </c>
      <c r="E44" s="11" t="s">
        <v>76</v>
      </c>
      <c r="F44" s="11"/>
      <c r="G44" s="18">
        <f t="shared" si="2"/>
        <v>1120</v>
      </c>
      <c r="H44" s="11">
        <v>1120</v>
      </c>
      <c r="I44" s="11"/>
      <c r="J44" s="11"/>
      <c r="K44" s="11"/>
      <c r="L44" s="8" t="s">
        <v>76</v>
      </c>
      <c r="M44" s="78" t="s">
        <v>217</v>
      </c>
      <c r="N44" s="8">
        <v>4186</v>
      </c>
      <c r="O44" s="36"/>
    </row>
    <row r="45" spans="1:15" ht="44.25" customHeight="1">
      <c r="A45" s="24">
        <v>2</v>
      </c>
      <c r="B45" s="25" t="s">
        <v>119</v>
      </c>
      <c r="C45" s="11" t="s">
        <v>120</v>
      </c>
      <c r="D45" s="11">
        <v>400.14</v>
      </c>
      <c r="E45" s="13" t="s">
        <v>86</v>
      </c>
      <c r="F45" s="11"/>
      <c r="G45" s="18">
        <f t="shared" si="2"/>
        <v>400.14</v>
      </c>
      <c r="H45" s="11">
        <v>400.14</v>
      </c>
      <c r="I45" s="11"/>
      <c r="J45" s="11"/>
      <c r="K45" s="11"/>
      <c r="L45" s="8" t="s">
        <v>109</v>
      </c>
      <c r="M45" s="78" t="s">
        <v>218</v>
      </c>
      <c r="N45" s="8">
        <v>3636</v>
      </c>
      <c r="O45" s="36"/>
    </row>
    <row r="46" spans="1:15" s="1" customFormat="1" ht="37.5" customHeight="1">
      <c r="A46" s="20">
        <v>3</v>
      </c>
      <c r="B46" s="41" t="s">
        <v>121</v>
      </c>
      <c r="C46" s="13" t="s">
        <v>122</v>
      </c>
      <c r="D46" s="13">
        <v>30</v>
      </c>
      <c r="E46" s="13" t="s">
        <v>86</v>
      </c>
      <c r="F46" s="13"/>
      <c r="G46" s="18">
        <f t="shared" si="2"/>
        <v>35</v>
      </c>
      <c r="H46" s="13">
        <v>35</v>
      </c>
      <c r="I46" s="13"/>
      <c r="J46" s="13"/>
      <c r="K46" s="13"/>
      <c r="L46" s="15" t="s">
        <v>109</v>
      </c>
      <c r="M46" s="78" t="s">
        <v>220</v>
      </c>
      <c r="N46" s="15">
        <v>795</v>
      </c>
      <c r="O46" s="50"/>
    </row>
    <row r="47" spans="1:15" ht="48.75" customHeight="1">
      <c r="A47" s="24">
        <v>4</v>
      </c>
      <c r="B47" s="25" t="s">
        <v>123</v>
      </c>
      <c r="C47" s="11" t="s">
        <v>124</v>
      </c>
      <c r="D47" s="11">
        <v>300</v>
      </c>
      <c r="E47" s="11" t="s">
        <v>87</v>
      </c>
      <c r="F47" s="11"/>
      <c r="G47" s="18">
        <f>SUM(H47:K47)</f>
        <v>300</v>
      </c>
      <c r="H47" s="11">
        <v>300</v>
      </c>
      <c r="I47" s="11"/>
      <c r="J47" s="11"/>
      <c r="K47" s="11"/>
      <c r="L47" s="8" t="s">
        <v>111</v>
      </c>
      <c r="M47" s="78" t="s">
        <v>219</v>
      </c>
      <c r="N47" s="8">
        <v>1125</v>
      </c>
      <c r="O47" s="36"/>
    </row>
    <row r="48" spans="1:15" ht="46.5" customHeight="1">
      <c r="A48" s="24">
        <v>5</v>
      </c>
      <c r="B48" s="25" t="s">
        <v>125</v>
      </c>
      <c r="C48" s="11" t="s">
        <v>126</v>
      </c>
      <c r="D48" s="11">
        <v>715</v>
      </c>
      <c r="E48" s="11" t="s">
        <v>79</v>
      </c>
      <c r="F48" s="11"/>
      <c r="G48" s="18">
        <f>SUM(H48:K48)</f>
        <v>715</v>
      </c>
      <c r="H48" s="11">
        <v>715</v>
      </c>
      <c r="I48" s="11"/>
      <c r="J48" s="11"/>
      <c r="K48" s="11"/>
      <c r="L48" s="8" t="s">
        <v>127</v>
      </c>
      <c r="M48" s="78" t="s">
        <v>221</v>
      </c>
      <c r="N48" s="8">
        <v>2682</v>
      </c>
      <c r="O48" s="36"/>
    </row>
    <row r="49" spans="1:15" ht="45" customHeight="1">
      <c r="A49" s="24">
        <v>6</v>
      </c>
      <c r="B49" s="25" t="s">
        <v>128</v>
      </c>
      <c r="C49" s="11" t="s">
        <v>129</v>
      </c>
      <c r="D49" s="11">
        <v>30</v>
      </c>
      <c r="E49" s="11" t="s">
        <v>77</v>
      </c>
      <c r="F49" s="11" t="s">
        <v>130</v>
      </c>
      <c r="G49" s="18">
        <f>SUM(H49:K49)</f>
        <v>30</v>
      </c>
      <c r="H49" s="11">
        <v>30</v>
      </c>
      <c r="I49" s="11"/>
      <c r="J49" s="11"/>
      <c r="K49" s="11"/>
      <c r="L49" s="8" t="s">
        <v>110</v>
      </c>
      <c r="M49" s="15" t="s">
        <v>131</v>
      </c>
      <c r="N49" s="8">
        <v>471</v>
      </c>
      <c r="O49" s="36"/>
    </row>
    <row r="50" spans="1:15" ht="39" customHeight="1">
      <c r="A50" s="24">
        <v>7</v>
      </c>
      <c r="B50" s="71" t="s">
        <v>180</v>
      </c>
      <c r="C50" s="64" t="s">
        <v>185</v>
      </c>
      <c r="D50" s="64">
        <v>118.7</v>
      </c>
      <c r="E50" s="64" t="s">
        <v>186</v>
      </c>
      <c r="F50" s="64" t="s">
        <v>187</v>
      </c>
      <c r="G50" s="65">
        <f>SUM(H50:K50)</f>
        <v>118.7</v>
      </c>
      <c r="H50" s="64"/>
      <c r="I50" s="64"/>
      <c r="J50" s="64">
        <v>118.7</v>
      </c>
      <c r="K50" s="64"/>
      <c r="L50" s="64" t="s">
        <v>35</v>
      </c>
      <c r="M50" s="79" t="s">
        <v>222</v>
      </c>
      <c r="N50" s="64">
        <v>339</v>
      </c>
      <c r="O50" s="36"/>
    </row>
    <row r="51" spans="1:15" ht="19.5" customHeight="1">
      <c r="A51" s="96" t="s">
        <v>212</v>
      </c>
      <c r="B51" s="97"/>
      <c r="C51" s="11"/>
      <c r="D51" s="11"/>
      <c r="E51" s="11"/>
      <c r="F51" s="11"/>
      <c r="G51" s="18">
        <f>SUM(G52:G54)</f>
        <v>384.6</v>
      </c>
      <c r="H51" s="18">
        <f>SUM(H52:H54)</f>
        <v>285</v>
      </c>
      <c r="I51" s="18">
        <f>SUM(I52:I54)</f>
        <v>99.6</v>
      </c>
      <c r="J51" s="18">
        <f>SUM(J52:J54)</f>
        <v>0</v>
      </c>
      <c r="K51" s="18">
        <f>SUM(K52:K54)</f>
        <v>0</v>
      </c>
      <c r="L51" s="8"/>
      <c r="M51" s="15"/>
      <c r="N51" s="8"/>
      <c r="O51" s="36"/>
    </row>
    <row r="52" spans="1:15" ht="45" customHeight="1">
      <c r="A52" s="17">
        <v>1</v>
      </c>
      <c r="B52" s="8" t="s">
        <v>132</v>
      </c>
      <c r="C52" s="42" t="s">
        <v>133</v>
      </c>
      <c r="D52" s="8">
        <v>49.6</v>
      </c>
      <c r="E52" s="8" t="s">
        <v>39</v>
      </c>
      <c r="F52" s="8" t="s">
        <v>40</v>
      </c>
      <c r="G52" s="18">
        <f>SUM(H52:K52)</f>
        <v>49.6</v>
      </c>
      <c r="H52" s="8"/>
      <c r="I52" s="8">
        <v>49.6</v>
      </c>
      <c r="J52" s="8"/>
      <c r="K52" s="8"/>
      <c r="L52" s="8" t="s">
        <v>39</v>
      </c>
      <c r="M52" s="8" t="s">
        <v>134</v>
      </c>
      <c r="N52" s="8">
        <v>305</v>
      </c>
      <c r="O52" s="8"/>
    </row>
    <row r="53" spans="1:15" ht="34.5" customHeight="1">
      <c r="A53" s="17">
        <v>2</v>
      </c>
      <c r="B53" s="8" t="s">
        <v>135</v>
      </c>
      <c r="C53" s="42" t="s">
        <v>136</v>
      </c>
      <c r="D53" s="8">
        <v>50</v>
      </c>
      <c r="E53" s="8" t="s">
        <v>82</v>
      </c>
      <c r="F53" s="8" t="s">
        <v>137</v>
      </c>
      <c r="G53" s="18">
        <f>SUM(H53:K53)</f>
        <v>50</v>
      </c>
      <c r="H53" s="8"/>
      <c r="I53" s="8">
        <v>50</v>
      </c>
      <c r="J53" s="8"/>
      <c r="K53" s="8"/>
      <c r="L53" s="8" t="s">
        <v>82</v>
      </c>
      <c r="M53" s="8" t="s">
        <v>138</v>
      </c>
      <c r="N53" s="8">
        <v>255</v>
      </c>
      <c r="O53" s="8"/>
    </row>
    <row r="54" spans="1:15" ht="50.25" customHeight="1">
      <c r="A54" s="61">
        <v>3</v>
      </c>
      <c r="B54" s="62" t="s">
        <v>177</v>
      </c>
      <c r="C54" s="63" t="s">
        <v>178</v>
      </c>
      <c r="D54" s="64">
        <v>285</v>
      </c>
      <c r="E54" s="64" t="s">
        <v>179</v>
      </c>
      <c r="F54" s="64" t="s">
        <v>189</v>
      </c>
      <c r="G54" s="65">
        <f>SUM(H54:K54)</f>
        <v>285</v>
      </c>
      <c r="H54" s="64">
        <v>285</v>
      </c>
      <c r="I54" s="64"/>
      <c r="J54" s="64"/>
      <c r="K54" s="64"/>
      <c r="L54" s="64" t="s">
        <v>184</v>
      </c>
      <c r="M54" s="64" t="s">
        <v>188</v>
      </c>
      <c r="N54" s="64">
        <v>1106</v>
      </c>
      <c r="O54" s="8"/>
    </row>
    <row r="55" spans="1:15" ht="65.25" customHeight="1">
      <c r="A55" s="96" t="s">
        <v>213</v>
      </c>
      <c r="B55" s="97"/>
      <c r="C55" s="11" t="s">
        <v>139</v>
      </c>
      <c r="D55" s="11"/>
      <c r="E55" s="11" t="s">
        <v>214</v>
      </c>
      <c r="F55" s="11"/>
      <c r="G55" s="18">
        <f>SUM(H55:K55)</f>
        <v>960.98</v>
      </c>
      <c r="H55" s="11"/>
      <c r="I55" s="11"/>
      <c r="J55" s="11"/>
      <c r="K55" s="11">
        <v>960.98</v>
      </c>
      <c r="L55" s="8" t="s">
        <v>140</v>
      </c>
      <c r="M55" s="8" t="s">
        <v>141</v>
      </c>
      <c r="N55" s="8">
        <v>9610</v>
      </c>
      <c r="O55" s="36"/>
    </row>
    <row r="56" spans="1:15" ht="14.25">
      <c r="A56" s="91" t="s">
        <v>225</v>
      </c>
      <c r="B56" s="91"/>
      <c r="C56" s="91"/>
      <c r="D56" s="91"/>
      <c r="E56" s="91"/>
      <c r="F56" s="91"/>
      <c r="G56" s="7">
        <f>G57</f>
        <v>1654.7699999999998</v>
      </c>
      <c r="H56" s="7">
        <f>H57</f>
        <v>0</v>
      </c>
      <c r="I56" s="7">
        <f>I57</f>
        <v>0</v>
      </c>
      <c r="J56" s="7">
        <f>J57</f>
        <v>0</v>
      </c>
      <c r="K56" s="7">
        <f>K57</f>
        <v>1654.7699999999998</v>
      </c>
      <c r="L56" s="7"/>
      <c r="M56" s="7"/>
      <c r="N56" s="7"/>
      <c r="O56" s="52"/>
    </row>
    <row r="57" spans="1:15" ht="28.5" customHeight="1">
      <c r="A57" s="102" t="s">
        <v>175</v>
      </c>
      <c r="B57" s="103"/>
      <c r="C57" s="43" t="s">
        <v>154</v>
      </c>
      <c r="D57" s="74"/>
      <c r="E57" s="74"/>
      <c r="F57" s="74"/>
      <c r="G57" s="44">
        <f>SUM(H57:K57)</f>
        <v>1654.7699999999998</v>
      </c>
      <c r="H57" s="7">
        <f>SUM(H58:H76)</f>
        <v>0</v>
      </c>
      <c r="I57" s="7">
        <f>SUM(I58:I76)</f>
        <v>0</v>
      </c>
      <c r="J57" s="7">
        <f>SUM(J58:J76)</f>
        <v>0</v>
      </c>
      <c r="K57" s="49">
        <f>SUM(K58:K76)</f>
        <v>1654.7699999999998</v>
      </c>
      <c r="L57" s="7"/>
      <c r="M57" s="7"/>
      <c r="N57" s="7"/>
      <c r="O57" s="52"/>
    </row>
    <row r="58" spans="1:15" ht="28.5" customHeight="1">
      <c r="A58" s="57">
        <v>1</v>
      </c>
      <c r="B58" s="56" t="s">
        <v>155</v>
      </c>
      <c r="C58" s="57" t="s">
        <v>164</v>
      </c>
      <c r="D58" s="45">
        <v>56.176</v>
      </c>
      <c r="E58" s="35" t="s">
        <v>76</v>
      </c>
      <c r="F58" s="57" t="s">
        <v>74</v>
      </c>
      <c r="G58" s="45">
        <f aca="true" t="shared" si="3" ref="G58:G76">SUM(H58:K58)</f>
        <v>56.18</v>
      </c>
      <c r="H58" s="7"/>
      <c r="I58" s="7"/>
      <c r="J58" s="7"/>
      <c r="K58" s="45">
        <v>56.18</v>
      </c>
      <c r="L58" s="18" t="s">
        <v>35</v>
      </c>
      <c r="M58" s="18" t="s">
        <v>142</v>
      </c>
      <c r="N58" s="48">
        <v>1568</v>
      </c>
      <c r="O58" s="52"/>
    </row>
    <row r="59" spans="1:15" ht="28.5" customHeight="1">
      <c r="A59" s="57">
        <v>2</v>
      </c>
      <c r="B59" s="56" t="s">
        <v>156</v>
      </c>
      <c r="C59" s="57" t="s">
        <v>164</v>
      </c>
      <c r="D59" s="45">
        <v>19.78</v>
      </c>
      <c r="E59" s="35" t="s">
        <v>143</v>
      </c>
      <c r="F59" s="57" t="s">
        <v>74</v>
      </c>
      <c r="G59" s="45">
        <f t="shared" si="3"/>
        <v>19.78</v>
      </c>
      <c r="H59" s="7"/>
      <c r="I59" s="7"/>
      <c r="J59" s="7"/>
      <c r="K59" s="45">
        <v>19.78</v>
      </c>
      <c r="L59" s="18" t="s">
        <v>35</v>
      </c>
      <c r="M59" s="18" t="s">
        <v>142</v>
      </c>
      <c r="N59" s="48">
        <v>556</v>
      </c>
      <c r="O59" s="52"/>
    </row>
    <row r="60" spans="1:15" ht="28.5" customHeight="1">
      <c r="A60" s="57">
        <v>3</v>
      </c>
      <c r="B60" s="56" t="s">
        <v>157</v>
      </c>
      <c r="C60" s="57" t="s">
        <v>164</v>
      </c>
      <c r="D60" s="45">
        <v>52.828</v>
      </c>
      <c r="E60" s="35" t="s">
        <v>77</v>
      </c>
      <c r="F60" s="57" t="s">
        <v>74</v>
      </c>
      <c r="G60" s="45">
        <f t="shared" si="3"/>
        <v>52.828</v>
      </c>
      <c r="H60" s="7"/>
      <c r="I60" s="7"/>
      <c r="J60" s="7"/>
      <c r="K60" s="45">
        <v>52.828</v>
      </c>
      <c r="L60" s="18" t="s">
        <v>35</v>
      </c>
      <c r="M60" s="18" t="s">
        <v>142</v>
      </c>
      <c r="N60" s="48">
        <v>2874</v>
      </c>
      <c r="O60" s="52"/>
    </row>
    <row r="61" spans="1:15" ht="28.5" customHeight="1">
      <c r="A61" s="57">
        <v>4</v>
      </c>
      <c r="B61" s="56" t="s">
        <v>158</v>
      </c>
      <c r="C61" s="57" t="s">
        <v>164</v>
      </c>
      <c r="D61" s="45">
        <v>120.438</v>
      </c>
      <c r="E61" s="35" t="s">
        <v>78</v>
      </c>
      <c r="F61" s="57" t="s">
        <v>74</v>
      </c>
      <c r="G61" s="45">
        <f t="shared" si="3"/>
        <v>120.438</v>
      </c>
      <c r="H61" s="7"/>
      <c r="I61" s="7"/>
      <c r="J61" s="7"/>
      <c r="K61" s="45">
        <v>120.438</v>
      </c>
      <c r="L61" s="18" t="s">
        <v>35</v>
      </c>
      <c r="M61" s="18" t="s">
        <v>142</v>
      </c>
      <c r="N61" s="48">
        <v>6716</v>
      </c>
      <c r="O61" s="52"/>
    </row>
    <row r="62" spans="1:15" ht="28.5" customHeight="1">
      <c r="A62" s="57">
        <v>5</v>
      </c>
      <c r="B62" s="56" t="s">
        <v>159</v>
      </c>
      <c r="C62" s="57" t="s">
        <v>164</v>
      </c>
      <c r="D62" s="45">
        <v>142.656</v>
      </c>
      <c r="E62" s="35" t="s">
        <v>52</v>
      </c>
      <c r="F62" s="57" t="s">
        <v>74</v>
      </c>
      <c r="G62" s="45">
        <f t="shared" si="3"/>
        <v>142.656</v>
      </c>
      <c r="H62" s="7"/>
      <c r="I62" s="7"/>
      <c r="J62" s="7"/>
      <c r="K62" s="45">
        <v>142.656</v>
      </c>
      <c r="L62" s="18" t="s">
        <v>35</v>
      </c>
      <c r="M62" s="18" t="s">
        <v>142</v>
      </c>
      <c r="N62" s="48">
        <v>4057</v>
      </c>
      <c r="O62" s="52"/>
    </row>
    <row r="63" spans="1:15" ht="28.5" customHeight="1">
      <c r="A63" s="57">
        <v>6</v>
      </c>
      <c r="B63" s="56" t="s">
        <v>160</v>
      </c>
      <c r="C63" s="57" t="s">
        <v>164</v>
      </c>
      <c r="D63" s="45">
        <v>73.852</v>
      </c>
      <c r="E63" s="35" t="s">
        <v>79</v>
      </c>
      <c r="F63" s="57" t="s">
        <v>74</v>
      </c>
      <c r="G63" s="45">
        <f t="shared" si="3"/>
        <v>73.852</v>
      </c>
      <c r="H63" s="7"/>
      <c r="I63" s="7"/>
      <c r="J63" s="7"/>
      <c r="K63" s="45">
        <v>73.852</v>
      </c>
      <c r="L63" s="18" t="s">
        <v>35</v>
      </c>
      <c r="M63" s="18" t="s">
        <v>142</v>
      </c>
      <c r="N63" s="48">
        <v>4487</v>
      </c>
      <c r="O63" s="52"/>
    </row>
    <row r="64" spans="1:15" ht="28.5" customHeight="1">
      <c r="A64" s="57">
        <v>7</v>
      </c>
      <c r="B64" s="56" t="s">
        <v>161</v>
      </c>
      <c r="C64" s="57" t="s">
        <v>164</v>
      </c>
      <c r="D64" s="45">
        <v>106.864</v>
      </c>
      <c r="E64" s="35" t="s">
        <v>80</v>
      </c>
      <c r="F64" s="57" t="s">
        <v>74</v>
      </c>
      <c r="G64" s="45">
        <f t="shared" si="3"/>
        <v>106.864</v>
      </c>
      <c r="H64" s="7"/>
      <c r="I64" s="7"/>
      <c r="J64" s="7"/>
      <c r="K64" s="45">
        <v>106.864</v>
      </c>
      <c r="L64" s="18" t="s">
        <v>35</v>
      </c>
      <c r="M64" s="18" t="s">
        <v>142</v>
      </c>
      <c r="N64" s="48">
        <v>6140</v>
      </c>
      <c r="O64" s="52"/>
    </row>
    <row r="65" spans="1:15" ht="28.5" customHeight="1">
      <c r="A65" s="57">
        <v>8</v>
      </c>
      <c r="B65" s="56" t="s">
        <v>162</v>
      </c>
      <c r="C65" s="57" t="s">
        <v>164</v>
      </c>
      <c r="D65" s="45">
        <v>102.222</v>
      </c>
      <c r="E65" s="35" t="s">
        <v>39</v>
      </c>
      <c r="F65" s="57" t="s">
        <v>74</v>
      </c>
      <c r="G65" s="45">
        <f t="shared" si="3"/>
        <v>102.222</v>
      </c>
      <c r="H65" s="7"/>
      <c r="I65" s="7"/>
      <c r="J65" s="7"/>
      <c r="K65" s="45">
        <v>102.222</v>
      </c>
      <c r="L65" s="18" t="s">
        <v>35</v>
      </c>
      <c r="M65" s="18" t="s">
        <v>142</v>
      </c>
      <c r="N65" s="48">
        <v>4917</v>
      </c>
      <c r="O65" s="52"/>
    </row>
    <row r="66" spans="1:15" ht="28.5" customHeight="1">
      <c r="A66" s="57">
        <v>9</v>
      </c>
      <c r="B66" s="56" t="s">
        <v>163</v>
      </c>
      <c r="C66" s="57" t="s">
        <v>164</v>
      </c>
      <c r="D66" s="45">
        <v>195.222</v>
      </c>
      <c r="E66" s="35" t="s">
        <v>81</v>
      </c>
      <c r="F66" s="57" t="s">
        <v>74</v>
      </c>
      <c r="G66" s="45">
        <f t="shared" si="3"/>
        <v>195.222</v>
      </c>
      <c r="H66" s="7"/>
      <c r="I66" s="7"/>
      <c r="J66" s="7"/>
      <c r="K66" s="45">
        <v>195.222</v>
      </c>
      <c r="L66" s="18" t="s">
        <v>35</v>
      </c>
      <c r="M66" s="18" t="s">
        <v>142</v>
      </c>
      <c r="N66" s="48">
        <v>8840</v>
      </c>
      <c r="O66" s="52"/>
    </row>
    <row r="67" spans="1:15" ht="28.5" customHeight="1">
      <c r="A67" s="57">
        <v>10</v>
      </c>
      <c r="B67" s="56" t="s">
        <v>174</v>
      </c>
      <c r="C67" s="57" t="s">
        <v>164</v>
      </c>
      <c r="D67" s="45">
        <v>123.876</v>
      </c>
      <c r="E67" s="35" t="s">
        <v>82</v>
      </c>
      <c r="F67" s="57" t="s">
        <v>74</v>
      </c>
      <c r="G67" s="45">
        <f t="shared" si="3"/>
        <v>123.876</v>
      </c>
      <c r="H67" s="7"/>
      <c r="I67" s="7"/>
      <c r="J67" s="7"/>
      <c r="K67" s="45">
        <v>123.876</v>
      </c>
      <c r="L67" s="18" t="s">
        <v>35</v>
      </c>
      <c r="M67" s="18" t="s">
        <v>142</v>
      </c>
      <c r="N67" s="48">
        <v>5593</v>
      </c>
      <c r="O67" s="52"/>
    </row>
    <row r="68" spans="1:15" ht="28.5" customHeight="1">
      <c r="A68" s="57">
        <v>11</v>
      </c>
      <c r="B68" s="56" t="s">
        <v>173</v>
      </c>
      <c r="C68" s="57" t="s">
        <v>164</v>
      </c>
      <c r="D68" s="45">
        <v>136.182</v>
      </c>
      <c r="E68" s="35" t="s">
        <v>83</v>
      </c>
      <c r="F68" s="57" t="s">
        <v>74</v>
      </c>
      <c r="G68" s="45">
        <f t="shared" si="3"/>
        <v>136.182</v>
      </c>
      <c r="H68" s="7"/>
      <c r="I68" s="7"/>
      <c r="J68" s="7"/>
      <c r="K68" s="45">
        <v>136.182</v>
      </c>
      <c r="L68" s="18" t="s">
        <v>35</v>
      </c>
      <c r="M68" s="18" t="s">
        <v>142</v>
      </c>
      <c r="N68" s="48">
        <v>5008</v>
      </c>
      <c r="O68" s="52"/>
    </row>
    <row r="69" spans="1:15" ht="28.5" customHeight="1">
      <c r="A69" s="57">
        <v>12</v>
      </c>
      <c r="B69" s="56" t="s">
        <v>172</v>
      </c>
      <c r="C69" s="57" t="s">
        <v>164</v>
      </c>
      <c r="D69" s="45">
        <v>74.62</v>
      </c>
      <c r="E69" s="35" t="s">
        <v>85</v>
      </c>
      <c r="F69" s="57" t="s">
        <v>74</v>
      </c>
      <c r="G69" s="45">
        <f t="shared" si="3"/>
        <v>74.62</v>
      </c>
      <c r="H69" s="7"/>
      <c r="I69" s="7"/>
      <c r="J69" s="7"/>
      <c r="K69" s="45">
        <v>74.62</v>
      </c>
      <c r="L69" s="18" t="s">
        <v>35</v>
      </c>
      <c r="M69" s="18" t="s">
        <v>142</v>
      </c>
      <c r="N69" s="48">
        <v>3231</v>
      </c>
      <c r="O69" s="52"/>
    </row>
    <row r="70" spans="1:15" ht="28.5" customHeight="1">
      <c r="A70" s="57">
        <v>13</v>
      </c>
      <c r="B70" s="56" t="s">
        <v>171</v>
      </c>
      <c r="C70" s="57" t="s">
        <v>164</v>
      </c>
      <c r="D70" s="45">
        <v>69.858</v>
      </c>
      <c r="E70" s="35" t="s">
        <v>84</v>
      </c>
      <c r="F70" s="57" t="s">
        <v>74</v>
      </c>
      <c r="G70" s="45">
        <f t="shared" si="3"/>
        <v>69.858</v>
      </c>
      <c r="H70" s="7"/>
      <c r="I70" s="7"/>
      <c r="J70" s="7"/>
      <c r="K70" s="45">
        <v>69.858</v>
      </c>
      <c r="L70" s="18" t="s">
        <v>35</v>
      </c>
      <c r="M70" s="18" t="s">
        <v>142</v>
      </c>
      <c r="N70" s="48">
        <v>3452</v>
      </c>
      <c r="O70" s="52"/>
    </row>
    <row r="71" spans="1:15" ht="28.5" customHeight="1">
      <c r="A71" s="57">
        <v>14</v>
      </c>
      <c r="B71" s="56" t="s">
        <v>170</v>
      </c>
      <c r="C71" s="57" t="s">
        <v>164</v>
      </c>
      <c r="D71" s="45">
        <v>76.188</v>
      </c>
      <c r="E71" s="35" t="s">
        <v>86</v>
      </c>
      <c r="F71" s="57" t="s">
        <v>74</v>
      </c>
      <c r="G71" s="45">
        <f t="shared" si="3"/>
        <v>76.188</v>
      </c>
      <c r="H71" s="7"/>
      <c r="I71" s="7"/>
      <c r="J71" s="7"/>
      <c r="K71" s="45">
        <v>76.188</v>
      </c>
      <c r="L71" s="18" t="s">
        <v>35</v>
      </c>
      <c r="M71" s="18" t="s">
        <v>142</v>
      </c>
      <c r="N71" s="48">
        <v>4334</v>
      </c>
      <c r="O71" s="52"/>
    </row>
    <row r="72" spans="1:15" ht="28.5" customHeight="1">
      <c r="A72" s="57">
        <v>15</v>
      </c>
      <c r="B72" s="56" t="s">
        <v>169</v>
      </c>
      <c r="C72" s="57" t="s">
        <v>164</v>
      </c>
      <c r="D72" s="45">
        <v>77.424</v>
      </c>
      <c r="E72" s="35" t="s">
        <v>87</v>
      </c>
      <c r="F72" s="57" t="s">
        <v>74</v>
      </c>
      <c r="G72" s="45">
        <f t="shared" si="3"/>
        <v>77.424</v>
      </c>
      <c r="H72" s="7"/>
      <c r="I72" s="7"/>
      <c r="J72" s="7"/>
      <c r="K72" s="45">
        <v>77.424</v>
      </c>
      <c r="L72" s="18" t="s">
        <v>35</v>
      </c>
      <c r="M72" s="18" t="s">
        <v>142</v>
      </c>
      <c r="N72" s="48">
        <v>5196</v>
      </c>
      <c r="O72" s="52"/>
    </row>
    <row r="73" spans="1:15" ht="28.5" customHeight="1">
      <c r="A73" s="57">
        <v>16</v>
      </c>
      <c r="B73" s="56" t="s">
        <v>168</v>
      </c>
      <c r="C73" s="57" t="s">
        <v>164</v>
      </c>
      <c r="D73" s="45">
        <v>64.982</v>
      </c>
      <c r="E73" s="35" t="s">
        <v>88</v>
      </c>
      <c r="F73" s="57" t="s">
        <v>74</v>
      </c>
      <c r="G73" s="45">
        <f t="shared" si="3"/>
        <v>64.982</v>
      </c>
      <c r="H73" s="7"/>
      <c r="I73" s="7"/>
      <c r="J73" s="7"/>
      <c r="K73" s="45">
        <v>64.982</v>
      </c>
      <c r="L73" s="18" t="s">
        <v>35</v>
      </c>
      <c r="M73" s="18" t="s">
        <v>142</v>
      </c>
      <c r="N73" s="48">
        <v>3867</v>
      </c>
      <c r="O73" s="52"/>
    </row>
    <row r="74" spans="1:15" ht="28.5" customHeight="1">
      <c r="A74" s="57">
        <v>17</v>
      </c>
      <c r="B74" s="57" t="s">
        <v>167</v>
      </c>
      <c r="C74" s="57" t="s">
        <v>164</v>
      </c>
      <c r="D74" s="45">
        <v>77.406</v>
      </c>
      <c r="E74" s="35" t="s">
        <v>47</v>
      </c>
      <c r="F74" s="57" t="s">
        <v>74</v>
      </c>
      <c r="G74" s="45">
        <f t="shared" si="3"/>
        <v>77.406</v>
      </c>
      <c r="H74" s="7"/>
      <c r="I74" s="7"/>
      <c r="J74" s="7"/>
      <c r="K74" s="45">
        <v>77.406</v>
      </c>
      <c r="L74" s="18" t="s">
        <v>35</v>
      </c>
      <c r="M74" s="18" t="s">
        <v>142</v>
      </c>
      <c r="N74" s="48">
        <v>4135</v>
      </c>
      <c r="O74" s="52"/>
    </row>
    <row r="75" spans="1:15" ht="28.5" customHeight="1">
      <c r="A75" s="57">
        <v>18</v>
      </c>
      <c r="B75" s="57" t="s">
        <v>166</v>
      </c>
      <c r="C75" s="57" t="s">
        <v>164</v>
      </c>
      <c r="D75" s="45">
        <v>44.192</v>
      </c>
      <c r="E75" s="35" t="s">
        <v>89</v>
      </c>
      <c r="F75" s="57" t="s">
        <v>74</v>
      </c>
      <c r="G75" s="45">
        <f t="shared" si="3"/>
        <v>44.192</v>
      </c>
      <c r="H75" s="7"/>
      <c r="I75" s="7"/>
      <c r="J75" s="7"/>
      <c r="K75" s="45">
        <v>44.192</v>
      </c>
      <c r="L75" s="18" t="s">
        <v>35</v>
      </c>
      <c r="M75" s="18" t="s">
        <v>142</v>
      </c>
      <c r="N75" s="48">
        <v>723</v>
      </c>
      <c r="O75" s="52"/>
    </row>
    <row r="76" spans="1:15" ht="28.5" customHeight="1">
      <c r="A76" s="57">
        <v>19</v>
      </c>
      <c r="B76" s="57" t="s">
        <v>165</v>
      </c>
      <c r="C76" s="57" t="s">
        <v>164</v>
      </c>
      <c r="D76" s="18">
        <v>40</v>
      </c>
      <c r="E76" s="35" t="s">
        <v>90</v>
      </c>
      <c r="F76" s="57" t="s">
        <v>74</v>
      </c>
      <c r="G76" s="45">
        <f t="shared" si="3"/>
        <v>40</v>
      </c>
      <c r="H76" s="7"/>
      <c r="I76" s="7"/>
      <c r="J76" s="7"/>
      <c r="K76" s="18">
        <v>40</v>
      </c>
      <c r="L76" s="18" t="s">
        <v>35</v>
      </c>
      <c r="M76" s="18" t="s">
        <v>142</v>
      </c>
      <c r="N76" s="48">
        <v>2067</v>
      </c>
      <c r="O76" s="52"/>
    </row>
    <row r="77" spans="1:15" ht="19.5" customHeight="1">
      <c r="A77" s="91" t="s">
        <v>144</v>
      </c>
      <c r="B77" s="91"/>
      <c r="C77" s="91"/>
      <c r="D77" s="91"/>
      <c r="E77" s="91"/>
      <c r="F77" s="91"/>
      <c r="G77" s="7">
        <v>0</v>
      </c>
      <c r="H77" s="7">
        <v>0</v>
      </c>
      <c r="I77" s="7">
        <v>0</v>
      </c>
      <c r="J77" s="7">
        <v>0</v>
      </c>
      <c r="K77" s="7">
        <v>0</v>
      </c>
      <c r="L77" s="7"/>
      <c r="M77" s="7"/>
      <c r="N77" s="7"/>
      <c r="O77" s="53"/>
    </row>
  </sheetData>
  <sheetProtection/>
  <mergeCells count="31">
    <mergeCell ref="A43:B43"/>
    <mergeCell ref="A51:B51"/>
    <mergeCell ref="A55:B55"/>
    <mergeCell ref="A56:F56"/>
    <mergeCell ref="A57:B57"/>
    <mergeCell ref="A77:F77"/>
    <mergeCell ref="A25:B25"/>
    <mergeCell ref="A26:B26"/>
    <mergeCell ref="A27:B27"/>
    <mergeCell ref="A38:B38"/>
    <mergeCell ref="A39:B39"/>
    <mergeCell ref="A40:B40"/>
    <mergeCell ref="A6:F6"/>
    <mergeCell ref="A7:B7"/>
    <mergeCell ref="A17:B17"/>
    <mergeCell ref="A22:B22"/>
    <mergeCell ref="A23:F23"/>
    <mergeCell ref="A24:B24"/>
    <mergeCell ref="L3:L4"/>
    <mergeCell ref="M3:M4"/>
    <mergeCell ref="N3:N4"/>
    <mergeCell ref="O3:O4"/>
    <mergeCell ref="A5:F5"/>
    <mergeCell ref="A1:O1"/>
    <mergeCell ref="A2:B2"/>
    <mergeCell ref="M2:N2"/>
    <mergeCell ref="A3:A4"/>
    <mergeCell ref="B3:B4"/>
    <mergeCell ref="D3:D4"/>
    <mergeCell ref="E3:F3"/>
    <mergeCell ref="G3:K3"/>
  </mergeCells>
  <printOptions/>
  <pageMargins left="0.3937007874015748" right="0.4330708661417323" top="0.6299212598425197" bottom="0.8267716535433072" header="0.2362204724409449" footer="0.5511811023622047"/>
  <pageSetup horizontalDpi="600" verticalDpi="600" orientation="landscape" paperSize="9" scale="70"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cp:lastPrinted>2020-09-27T08:03:45Z</cp:lastPrinted>
  <dcterms:created xsi:type="dcterms:W3CDTF">2017-11-30T01:19:38Z</dcterms:created>
  <dcterms:modified xsi:type="dcterms:W3CDTF">2020-10-31T02:36:30Z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